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KunigamiR5001\Desktop\財政状況資料集関係\県へ回答\"/>
    </mc:Choice>
  </mc:AlternateContent>
  <xr:revisionPtr revIDLastSave="0" documentId="13_ncr:1_{1433FA16-DC9F-4FCD-A7FC-5827CAAD5772}" xr6:coauthVersionLast="47" xr6:coauthVersionMax="47" xr10:uidLastSave="{00000000-0000-0000-0000-000000000000}"/>
  <bookViews>
    <workbookView xWindow="750" yWindow="480" windowWidth="17745" windowHeight="103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35" i="10"/>
  <c r="CO34" i="10"/>
  <c r="BW34" i="10"/>
  <c r="BE34" i="10"/>
  <c r="C34" i="10"/>
  <c r="U34" i="10" s="1"/>
  <c r="U35"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<sst xmlns="http://schemas.openxmlformats.org/spreadsheetml/2006/main" count="1089" uniqueCount="548">
  <si>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</si>
  <si>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</si>
  <si>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</si>
  <si>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</si>
  <si>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</si>
  <si>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</si>
  <si>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</si>
  <si>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</si>
  <si>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</si>
  <si>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</si>
  <si>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</si>
  <si>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</si>
  <si>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</si>
  <si>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</si>
  <si>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</si>
  <si>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</si>
  <si>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</si>
  <si>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</si>
  <si>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</si>
  <si>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</si>
  <si>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</si>
  <si>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</si>
  <si>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</si>
  <si>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</si>
  <si>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</si>
  <si>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</si>
  <si>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</si>
  <si>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</si>
  <si>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</si>
  <si>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</si>
  <si>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</si>
  <si>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</si>
  <si>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</si>
  <si>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</si>
  <si>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</si>
  <si>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</si>
  <si>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</si>
  <si>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</si>
  <si>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</si>
  <si>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</si>
  <si>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</si>
  <si>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</si>
  <si>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</si>
  <si>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</si>
  <si>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</si>
  <si>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</si>
  <si>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</si>
  <si>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</si>
  <si>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</si>
  <si>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</si>
  <si>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</si>
  <si>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</si>
  <si>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</si>
  <si>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</si>
  <si>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</si>
  <si>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</si>
  <si>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</si>
  <si>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</si>
  <si>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</si>
  <si>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</si>
  <si>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</si>
  <si>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</si>
  <si>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</si>
  <si>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</si>
  <si>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</si>
  <si>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</si>
  <si>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</si>
  <si>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</si>
  <si>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</si>
  <si>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</si>
  <si>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</si>
  <si>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</si>
  <si>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</si>
  <si>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</si>
  <si>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</si>
  <si>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</si>
  <si>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</si>
  <si>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</si>
  <si>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</si>
  <si>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</si>
  <si>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</si>
  <si>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</si>
  <si>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</si>
  <si>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</si>
  <si>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</si>
  <si>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</si>
  <si>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</si>
  <si>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</si>
  <si>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</si>
  <si>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</si>
  <si>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</si>
  <si>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</si>
  <si>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</si>
  <si>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</si>
  <si>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国頭村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</si>
  <si>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</si>
  <si>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</si>
  <si>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</si>
  <si>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</si>
  <si>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</si>
  <si>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</si>
  <si>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</si>
  <si>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</si>
  <si>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</si>
  <si>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</si>
  <si>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</si>
  <si>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</si>
  <si>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</si>
  <si>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</si>
  <si>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</si>
  <si>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</si>
  <si>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</si>
  <si>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</si>
  <si>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</si>
  <si>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</si>
  <si>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</si>
  <si>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</si>
  <si>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</si>
  <si>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</si>
  <si>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</si>
  <si>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</si>
  <si>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</si>
  <si>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</si>
  <si>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</si>
  <si>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</si>
  <si>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</si>
  <si>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</si>
  <si>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</si>
  <si>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</si>
  <si>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</si>
  <si>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</si>
  <si>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</si>
  <si>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</si>
  <si>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</si>
  <si>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</si>
  <si>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</si>
  <si>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</si>
  <si>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</si>
  <si>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</si>
  <si>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</si>
  <si>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</si>
  <si>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</si>
  <si>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</si>
  <si>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</si>
  <si>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</si>
  <si>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</si>
  <si>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</si>
  <si>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</si>
  <si>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</si>
  <si>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</si>
  <si>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</si>
  <si>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</si>
  <si>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</si>
  <si>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</si>
  <si>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</si>
  <si>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</si>
  <si>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</si>
  <si>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</si>
  <si>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</si>
  <si>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</si>
  <si>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</si>
  <si>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</si>
  <si>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</si>
  <si>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</si>
  <si>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</si>
  <si>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</si>
  <si>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</si>
  <si>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</si>
  <si>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</si>
  <si>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</si>
  <si>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</si>
  <si>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</si>
  <si>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</si>
  <si>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</si>
  <si>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</si>
  <si>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</si>
  <si>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</si>
  <si>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</si>
  <si>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</si>
  <si>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</si>
  <si>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</si>
  <si>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</si>
  <si>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</si>
  <si>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</si>
  <si>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</si>
  <si>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</si>
  <si>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</si>
  <si>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</si>
  <si>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</si>
  <si>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</si>
  <si>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</si>
  <si>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</si>
  <si>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</si>
  <si>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</si>
  <si>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</si>
  <si>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</si>
  <si>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</si>
  <si>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</si>
  <si>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</si>
  <si>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</si>
  <si>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</si>
  <si>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</si>
  <si>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</si>
  <si>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</si>
  <si>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沖縄県国頭村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</si>
  <si>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</si>
  <si>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</si>
  <si>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</si>
  <si>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</si>
  <si>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</si>
  <si>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</si>
  <si>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</si>
  <si>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</si>
  <si>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</si>
  <si>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</si>
  <si>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</si>
  <si>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</si>
  <si>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</si>
  <si>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</si>
  <si>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</si>
  <si>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</si>
  <si>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</si>
  <si>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</si>
  <si>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</si>
  <si>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</si>
  <si>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</si>
  <si>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</si>
  <si>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</si>
  <si>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</si>
  <si>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</si>
  <si>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</si>
  <si>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</si>
  <si>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</si>
  <si>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</si>
  <si>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</si>
  <si>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</si>
  <si>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</si>
  <si>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</si>
  <si>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</si>
  <si>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</si>
  <si>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</si>
  <si>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</si>
  <si>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</si>
  <si>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</si>
  <si>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</si>
  <si>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</si>
  <si>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</si>
  <si>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</si>
  <si>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</si>
  <si>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</si>
  <si>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</si>
  <si>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</si>
  <si>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</si>
  <si>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</si>
  <si>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</si>
  <si>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</si>
  <si>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</si>
  <si>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</si>
  <si>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</si>
  <si>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</si>
  <si>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</si>
  <si>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</si>
  <si>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</si>
  <si>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</si>
  <si>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</si>
  <si>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</si>
  <si>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</si>
  <si>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</si>
  <si>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</si>
  <si>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</si>
  <si>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</si>
  <si>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</si>
  <si>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</si>
  <si>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</si>
  <si>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</si>
  <si>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</si>
  <si>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</si>
  <si>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</si>
  <si>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</si>
  <si>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</si>
  <si>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</si>
  <si>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</si>
  <si>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</si>
  <si>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</si>
  <si>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</si>
  <si>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</si>
  <si>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</si>
  <si>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</si>
  <si>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</si>
  <si>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</si>
  <si>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</si>
  <si>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</si>
  <si>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</si>
  <si>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</si>
  <si>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</si>
  <si>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</si>
  <si>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</si>
  <si>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</si>
  <si>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</si>
  <si>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</si>
  <si>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</si>
  <si>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</si>
  <si>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</si>
  <si>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</si>
  <si>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</si>
  <si>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</si>
  <si>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</si>
  <si>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</si>
  <si>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</si>
  <si>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</si>
  <si>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</si>
  <si>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</si>
  <si>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</si>
  <si>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</si>
  <si>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</si>
  <si>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</si>
  <si>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</si>
  <si>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</si>
  <si>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</si>
  <si>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</si>
  <si>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</si>
  <si>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</si>
  <si>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</si>
  <si>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</si>
  <si>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</si>
  <si>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</si>
  <si>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</si>
  <si>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</si>
  <si>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</si>
  <si>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</si>
  <si>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</si>
  <si>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</si>
  <si>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</si>
  <si>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</si>
  <si>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</si>
  <si>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</si>
  <si>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</si>
  <si>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</si>
  <si>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</si>
  <si>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</si>
  <si>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</si>
  <si>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</si>
  <si>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</si>
  <si>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</si>
  <si>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</si>
  <si>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</si>
  <si>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</si>
  <si>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</si>
  <si>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</si>
  <si>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</si>
  <si>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</si>
  <si>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</si>
  <si>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</si>
  <si>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</si>
  <si>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沖縄県国頭村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</si>
  <si>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</si>
  <si>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</si>
  <si>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</si>
  <si>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</si>
  <si>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</si>
  <si>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</si>
  <si>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</si>
  <si>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</si>
  <si>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</si>
  <si>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</si>
  <si>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</si>
  <si>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</si>
  <si>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</si>
  <si>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</si>
  <si>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</si>
  <si>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</si>
  <si>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</si>
  <si>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</si>
  <si>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</si>
  <si>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</si>
  <si>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</si>
  <si>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</si>
  <si>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</si>
  <si>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</si>
  <si>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</si>
  <si>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</si>
  <si>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</si>
  <si>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</si>
  <si>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</si>
  <si>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</si>
  <si>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</si>
  <si>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</si>
  <si>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</si>
  <si>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</si>
  <si>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</si>
  <si>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</si>
  <si>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</si>
  <si>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</si>
  <si>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</si>
  <si>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</si>
  <si>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</si>
  <si>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</si>
  <si>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</si>
  <si>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</si>
  <si>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</si>
  <si>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</si>
  <si>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</si>
  <si>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</si>
  <si>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</si>
  <si>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</si>
  <si>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</si>
  <si>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</si>
  <si>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</si>
  <si>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</si>
  <si>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</si>
  <si>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</si>
  <si>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</si>
  <si>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</si>
  <si>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</si>
  <si>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</si>
  <si>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</si>
  <si>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</si>
  <si>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</si>
  <si>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</si>
  <si>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</si>
  <si>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</si>
  <si>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</si>
  <si>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</si>
  <si>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</si>
  <si>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</si>
  <si>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</si>
  <si>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</si>
  <si>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</si>
  <si>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</si>
  <si>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</si>
  <si>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</si>
  <si>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</si>
  <si>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</si>
  <si>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</si>
  <si>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</si>
  <si>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</si>
  <si>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</si>
  <si>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</si>
  <si>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</si>
  <si>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</si>
  <si>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</si>
  <si>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</si>
  <si>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</si>
  <si>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</si>
  <si>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</si>
  <si>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</si>
  <si>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</si>
  <si>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</si>
  <si>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</si>
  <si>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</si>
  <si>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</si>
  <si>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</si>
  <si>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</si>
  <si>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</si>
  <si>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</si>
  <si>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</si>
  <si>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</si>
  <si>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</si>
  <si>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</si>
  <si>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</si>
  <si>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</si>
  <si>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</si>
  <si>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</si>
  <si>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</si>
  <si>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</si>
  <si>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</si>
  <si>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</si>
  <si>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</si>
  <si>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</si>
  <si>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</si>
  <si>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</si>
  <si>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</si>
  <si>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</si>
  <si>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</si>
  <si>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</si>
  <si>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</si>
  <si>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</si>
  <si>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</si>
  <si>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</si>
  <si>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</si>
  <si>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</si>
  <si>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</si>
  <si>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</si>
  <si>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</si>
  <si>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</si>
  <si>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</si>
  <si>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</si>
  <si>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</si>
  <si>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</si>
  <si>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</si>
  <si>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</si>
  <si>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</si>
  <si>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</si>
  <si>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</si>
  <si>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</si>
  <si>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</si>
  <si>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</si>
  <si>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</si>
  <si>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</si>
  <si>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</si>
  <si>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</si>
  <si>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</si>
  <si>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</si>
  <si>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</si>
  <si>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</si>
  <si>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</si>
  <si>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</si>
  <si>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</si>
  <si>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</si>
  <si>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</si>
  <si>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</si>
  <si>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</si>
  <si>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</si>
  <si>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</si>
  <si>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</si>
  <si>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</si>
  <si>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</si>
  <si>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</si>
  <si>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</si>
  <si>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</si>
  <si>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</si>
  <si>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</si>
  <si>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</si>
  <si>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</si>
  <si>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</si>
  <si>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</si>
  <si>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</si>
  <si>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2.27</t>
  </si>
  <si>
    <t>▲ 1.98</t>
  </si>
  <si>
    <t>一般会計</t>
  </si>
  <si>
    <t>簡易水道事業会計</t>
  </si>
  <si>
    <t>国民健康保険特別会計</t>
  </si>
  <si>
    <t>▲ 0.17</t>
  </si>
  <si>
    <t>▲ 0.12</t>
  </si>
  <si>
    <t>▲ 0.39</t>
  </si>
  <si>
    <t>後期高齢者医療特別会計</t>
  </si>
  <si>
    <t>その他会計（赤字）</t>
  </si>
  <si>
    <t>その他会計（黒字）</t>
  </si>
  <si>
    <t>R02</t>
    <phoneticPr fontId="5"/>
  </si>
  <si>
    <t>R03</t>
    <phoneticPr fontId="5"/>
  </si>
  <si>
    <t>R04</t>
    <phoneticPr fontId="5"/>
  </si>
  <si>
    <t>R05</t>
    <phoneticPr fontId="5"/>
  </si>
  <si>
    <t>R06</t>
    <phoneticPr fontId="5"/>
  </si>
  <si>
    <t>ふるさとづくり応援基金</t>
    <rPh sb="7" eb="11">
      <t>オウエンキキン</t>
    </rPh>
    <phoneticPr fontId="5"/>
  </si>
  <si>
    <t>公共施設等総合管理基金</t>
    <rPh sb="0" eb="4">
      <t>コウキョウシセツ</t>
    </rPh>
    <rPh sb="4" eb="5">
      <t>ナド</t>
    </rPh>
    <rPh sb="5" eb="7">
      <t>ソウゴウ</t>
    </rPh>
    <rPh sb="7" eb="11">
      <t>カンリキキン</t>
    </rPh>
    <phoneticPr fontId="5"/>
  </si>
  <si>
    <t>スポーツ振興基金</t>
    <rPh sb="4" eb="8">
      <t>シンコウキキン</t>
    </rPh>
    <phoneticPr fontId="5"/>
  </si>
  <si>
    <t>農林漁業基盤整備基金</t>
    <rPh sb="0" eb="4">
      <t>ノウリンギョギョウ</t>
    </rPh>
    <rPh sb="4" eb="10">
      <t>キバンセイビキキン</t>
    </rPh>
    <phoneticPr fontId="2"/>
  </si>
  <si>
    <t>まち・ひと・しごと創生基金</t>
    <rPh sb="9" eb="13">
      <t>ソウセイキキン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</si>
</sst>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D946-4FE7-A7F8-2234BC46F8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432877</c:v>
                </c:pt>
                <c:pt idx="1">
                  <c:v>343958</c:v>
                </c:pt>
                <c:pt idx="2">
                  <c:v>198795</c:v>
                </c:pt>
                <c:pt idx="3">
                  <c:v>316997</c:v>
                </c:pt>
                <c:pt idx="4">
                  <c:v>220122</c:v>
                </c:pt>
              </c:numCache>
            </c:numRef>
          </c:val>
          <c:smooth val="0"/>
          <c:extLst>
            <c:ext xmlns:c16="http://schemas.microsoft.com/office/drawing/2014/chart" uri="{C3380CC4-5D6E-409C-BE32-E72D297353CC}">
              <c16:uniqueId val="{00000001-D946-4FE7-A7F8-2234BC46F8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7.95</c:v>
                </c:pt>
                <c:pt idx="1">
                  <c:v>17.600000000000001</c:v>
                </c:pt>
                <c:pt idx="2">
                  <c:v>9.84</c:v>
                </c:pt>
                <c:pt idx="3">
                  <c:v>11.89</c:v>
                </c:pt>
                <c:pt idx="4">
                  <c:v>17.079999999999998</c:v>
                </c:pt>
              </c:numCache>
            </c:numRef>
          </c:val>
          <c:extLst>
            <c:ext xmlns:c16="http://schemas.microsoft.com/office/drawing/2014/chart" uri="{C3380CC4-5D6E-409C-BE32-E72D297353CC}">
              <c16:uniqueId val="{00000000-4C7B-4072-A68D-4DAB7AF7C3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17.78</c:v>
                </c:pt>
                <c:pt idx="1">
                  <c:v>20.96</c:v>
                </c:pt>
                <c:pt idx="2">
                  <c:v>27.34</c:v>
                </c:pt>
                <c:pt idx="3">
                  <c:v>30.68</c:v>
                </c:pt>
                <c:pt idx="4">
                  <c:v>30.08</c:v>
                </c:pt>
              </c:numCache>
            </c:numRef>
          </c:val>
          <c:extLst>
            <c:ext xmlns:c16="http://schemas.microsoft.com/office/drawing/2014/chart" uri="{C3380CC4-5D6E-409C-BE32-E72D297353CC}">
              <c16:uniqueId val="{00000001-4C7B-4072-A68D-4DAB7AF7C3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-2.27</c:v>
                </c:pt>
                <c:pt idx="1">
                  <c:v>14.68</c:v>
                </c:pt>
                <c:pt idx="2">
                  <c:v>-1.98</c:v>
                </c:pt>
                <c:pt idx="3">
                  <c:v>5</c:v>
                </c:pt>
                <c:pt idx="4">
                  <c:v>5.44</c:v>
                </c:pt>
              </c:numCache>
            </c:numRef>
          </c:val>
          <c:smooth val="0"/>
          <c:extLst>
            <c:ext xmlns:c16="http://schemas.microsoft.com/office/drawing/2014/chart" uri="{C3380CC4-5D6E-409C-BE32-E72D297353CC}">
              <c16:uniqueId val="{00000002-4C7B-4072-A68D-4DAB7AF7C3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0.55000000000000004</c:v>
                </c:pt>
                <c:pt idx="2">
                  <c:v>#N/A</c:v>
                </c:pt>
                <c:pt idx="3">
                  <c:v>0.21</c:v>
                </c:pt>
                <c:pt idx="4">
                  <c:v>#N/A</c:v>
                </c:pt>
                <c:pt idx="5">
                  <c:v>0.26</c:v>
                </c:pt>
                <c:pt idx="6">
                  <c:v>#N/A</c:v>
                </c:pt>
                <c:pt idx="7">
                  <c:v>0.35</c:v>
                </c:pt>
                <c:pt idx="8">
                  <c:v>0</c:v>
                </c:pt>
                <c:pt idx="9">
                  <c:v>0</c:v>
                </c:pt>
              </c:numCache>
            </c:numRef>
          </c:val>
          <c:extLst>
            <c:ext xmlns:c16="http://schemas.microsoft.com/office/drawing/2014/chart" uri="{C3380CC4-5D6E-409C-BE32-E72D297353CC}">
              <c16:uniqueId val="{00000000-C475-4742-AE55-4C981EAEA8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75-4742-AE55-4C981EAEA8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75-4742-AE55-4C981EAEA87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75-4742-AE55-4C981EAEA87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475-4742-AE55-4C981EAEA87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475-4742-AE55-4C981EAEA87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0.09</c:v>
                </c:pt>
                <c:pt idx="4">
                  <c:v>#N/A</c:v>
                </c:pt>
                <c:pt idx="5">
                  <c:v>0.09</c:v>
                </c:pt>
                <c:pt idx="6">
                  <c:v>#N/A</c:v>
                </c:pt>
                <c:pt idx="7">
                  <c:v>0.08</c:v>
                </c:pt>
                <c:pt idx="8">
                  <c:v>#N/A</c:v>
                </c:pt>
                <c:pt idx="9">
                  <c:v>0</c:v>
                </c:pt>
              </c:numCache>
            </c:numRef>
          </c:val>
          <c:extLst>
            <c:ext xmlns:c16="http://schemas.microsoft.com/office/drawing/2014/chart" uri="{C3380CC4-5D6E-409C-BE32-E72D297353CC}">
              <c16:uniqueId val="{00000006-C475-4742-AE55-4C981EAEA87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0.17</c:v>
                </c:pt>
                <c:pt idx="1">
                  <c:v>#N/A</c:v>
                </c:pt>
                <c:pt idx="2">
                  <c:v>0.12</c:v>
                </c:pt>
                <c:pt idx="3">
                  <c:v>#N/A</c:v>
                </c:pt>
                <c:pt idx="4">
                  <c:v>#N/A</c:v>
                </c:pt>
                <c:pt idx="5">
                  <c:v>0</c:v>
                </c:pt>
                <c:pt idx="6">
                  <c:v>0.39</c:v>
                </c:pt>
                <c:pt idx="7">
                  <c:v>#N/A</c:v>
                </c:pt>
                <c:pt idx="8">
                  <c:v>#N/A</c:v>
                </c:pt>
                <c:pt idx="9">
                  <c:v>0</c:v>
                </c:pt>
              </c:numCache>
            </c:numRef>
          </c:val>
          <c:extLst>
            <c:ext xmlns:c16="http://schemas.microsoft.com/office/drawing/2014/chart" uri="{C3380CC4-5D6E-409C-BE32-E72D297353CC}">
              <c16:uniqueId val="{00000007-C475-4742-AE55-4C981EAEA87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0.66</c:v>
                </c:pt>
              </c:numCache>
            </c:numRef>
          </c:val>
          <c:extLst>
            <c:ext xmlns:c16="http://schemas.microsoft.com/office/drawing/2014/chart" uri="{C3380CC4-5D6E-409C-BE32-E72D297353CC}">
              <c16:uniqueId val="{00000008-C475-4742-AE55-4C981EAEA8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7.95</c:v>
                </c:pt>
                <c:pt idx="2">
                  <c:v>#N/A</c:v>
                </c:pt>
                <c:pt idx="3">
                  <c:v>17.59</c:v>
                </c:pt>
                <c:pt idx="4">
                  <c:v>#N/A</c:v>
                </c:pt>
                <c:pt idx="5">
                  <c:v>9.84</c:v>
                </c:pt>
                <c:pt idx="6">
                  <c:v>#N/A</c:v>
                </c:pt>
                <c:pt idx="7">
                  <c:v>11.89</c:v>
                </c:pt>
                <c:pt idx="8">
                  <c:v>#N/A</c:v>
                </c:pt>
                <c:pt idx="9">
                  <c:v>17.079999999999998</c:v>
                </c:pt>
              </c:numCache>
            </c:numRef>
          </c:val>
          <c:extLst>
            <c:ext xmlns:c16="http://schemas.microsoft.com/office/drawing/2014/chart" uri="{C3380CC4-5D6E-409C-BE32-E72D297353CC}">
              <c16:uniqueId val="{00000009-C475-4742-AE55-4C981EAEA8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532</c:v>
                </c:pt>
                <c:pt idx="5">
                  <c:v>519</c:v>
                </c:pt>
                <c:pt idx="8">
                  <c:v>551</c:v>
                </c:pt>
                <c:pt idx="11">
                  <c:v>526</c:v>
                </c:pt>
                <c:pt idx="14">
                  <c:v>513</c:v>
                </c:pt>
              </c:numCache>
            </c:numRef>
          </c:val>
          <c:extLst>
            <c:ext xmlns:c16="http://schemas.microsoft.com/office/drawing/2014/chart" uri="{C3380CC4-5D6E-409C-BE32-E72D297353CC}">
              <c16:uniqueId val="{00000000-6D3A-456D-9DE2-62571056D7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3A-456D-9DE2-62571056D7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3A-456D-9DE2-62571056D7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22</c:v>
                </c:pt>
                <c:pt idx="6">
                  <c:v>22</c:v>
                </c:pt>
                <c:pt idx="9">
                  <c:v>22</c:v>
                </c:pt>
                <c:pt idx="12">
                  <c:v>22</c:v>
                </c:pt>
              </c:numCache>
            </c:numRef>
          </c:val>
          <c:extLst>
            <c:ext xmlns:c16="http://schemas.microsoft.com/office/drawing/2014/chart" uri="{C3380CC4-5D6E-409C-BE32-E72D297353CC}">
              <c16:uniqueId val="{00000003-6D3A-456D-9DE2-62571056D7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c:v>
                </c:pt>
                <c:pt idx="3">
                  <c:v>41</c:v>
                </c:pt>
                <c:pt idx="6">
                  <c:v>43</c:v>
                </c:pt>
                <c:pt idx="9">
                  <c:v>58</c:v>
                </c:pt>
                <c:pt idx="12">
                  <c:v>48</c:v>
                </c:pt>
              </c:numCache>
            </c:numRef>
          </c:val>
          <c:extLst>
            <c:ext xmlns:c16="http://schemas.microsoft.com/office/drawing/2014/chart" uri="{C3380CC4-5D6E-409C-BE32-E72D297353CC}">
              <c16:uniqueId val="{00000004-6D3A-456D-9DE2-62571056D7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3A-456D-9DE2-62571056D7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3A-456D-9DE2-62571056D7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630</c:v>
                </c:pt>
                <c:pt idx="3">
                  <c:v>656</c:v>
                </c:pt>
                <c:pt idx="6">
                  <c:v>716</c:v>
                </c:pt>
                <c:pt idx="9">
                  <c:v>683</c:v>
                </c:pt>
                <c:pt idx="12">
                  <c:v>667</c:v>
                </c:pt>
              </c:numCache>
            </c:numRef>
          </c:val>
          <c:extLst>
            <c:ext xmlns:c16="http://schemas.microsoft.com/office/drawing/2014/chart" uri="{C3380CC4-5D6E-409C-BE32-E72D297353CC}">
              <c16:uniqueId val="{00000007-6D3A-456D-9DE2-62571056D7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187</c:v>
                </c:pt>
                <c:pt idx="2">
                  <c:v>#N/A</c:v>
                </c:pt>
                <c:pt idx="3">
                  <c:v>#N/A</c:v>
                </c:pt>
                <c:pt idx="4">
                  <c:v>200</c:v>
                </c:pt>
                <c:pt idx="5">
                  <c:v>#N/A</c:v>
                </c:pt>
                <c:pt idx="6">
                  <c:v>#N/A</c:v>
                </c:pt>
                <c:pt idx="7">
                  <c:v>230</c:v>
                </c:pt>
                <c:pt idx="8">
                  <c:v>#N/A</c:v>
                </c:pt>
                <c:pt idx="9">
                  <c:v>#N/A</c:v>
                </c:pt>
                <c:pt idx="10">
                  <c:v>237</c:v>
                </c:pt>
                <c:pt idx="11">
                  <c:v>#N/A</c:v>
                </c:pt>
                <c:pt idx="12">
                  <c:v>#N/A</c:v>
                </c:pt>
                <c:pt idx="13">
                  <c:v>224</c:v>
                </c:pt>
                <c:pt idx="14">
                  <c:v>#N/A</c:v>
                </c:pt>
              </c:numCache>
            </c:numRef>
          </c:val>
          <c:smooth val="0"/>
          <c:extLst>
            <c:ext xmlns:c16="http://schemas.microsoft.com/office/drawing/2014/chart" uri="{C3380CC4-5D6E-409C-BE32-E72D297353CC}">
              <c16:uniqueId val="{00000008-6D3A-456D-9DE2-62571056D7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4593</c:v>
                </c:pt>
                <c:pt idx="5">
                  <c:v>4521</c:v>
                </c:pt>
                <c:pt idx="8">
                  <c:v>4283</c:v>
                </c:pt>
                <c:pt idx="11">
                  <c:v>4338</c:v>
                </c:pt>
                <c:pt idx="14">
                  <c:v>4261</c:v>
                </c:pt>
              </c:numCache>
            </c:numRef>
          </c:val>
          <c:extLst>
            <c:ext xmlns:c16="http://schemas.microsoft.com/office/drawing/2014/chart" uri="{C3380CC4-5D6E-409C-BE32-E72D297353CC}">
              <c16:uniqueId val="{00000000-D690-40CC-BB2A-086CF3D0D9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363</c:v>
                </c:pt>
                <c:pt idx="5">
                  <c:v>349</c:v>
                </c:pt>
                <c:pt idx="8">
                  <c:v>316</c:v>
                </c:pt>
                <c:pt idx="11">
                  <c:v>292</c:v>
                </c:pt>
                <c:pt idx="14">
                  <c:v>185</c:v>
                </c:pt>
              </c:numCache>
            </c:numRef>
          </c:val>
          <c:extLst>
            <c:ext xmlns:c16="http://schemas.microsoft.com/office/drawing/2014/chart" uri="{C3380CC4-5D6E-409C-BE32-E72D297353CC}">
              <c16:uniqueId val="{00000001-D690-40CC-BB2A-086CF3D0D9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1788</c:v>
                </c:pt>
                <c:pt idx="5">
                  <c:v>2000</c:v>
                </c:pt>
                <c:pt idx="8">
                  <c:v>2300</c:v>
                </c:pt>
                <c:pt idx="11">
                  <c:v>2650</c:v>
                </c:pt>
                <c:pt idx="14">
                  <c:v>2528</c:v>
                </c:pt>
              </c:numCache>
            </c:numRef>
          </c:val>
          <c:extLst>
            <c:ext xmlns:c16="http://schemas.microsoft.com/office/drawing/2014/chart" uri="{C3380CC4-5D6E-409C-BE32-E72D297353CC}">
              <c16:uniqueId val="{00000002-D690-40CC-BB2A-086CF3D0D9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90-40CC-BB2A-086CF3D0D9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90-40CC-BB2A-086CF3D0D9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90-40CC-BB2A-086CF3D0D9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532</c:v>
                </c:pt>
              </c:numCache>
            </c:numRef>
          </c:val>
          <c:extLst>
            <c:ext xmlns:c16="http://schemas.microsoft.com/office/drawing/2014/chart" uri="{C3380CC4-5D6E-409C-BE32-E72D297353CC}">
              <c16:uniqueId val="{00000006-D690-40CC-BB2A-086CF3D0D9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225</c:v>
                </c:pt>
                <c:pt idx="3">
                  <c:v>193</c:v>
                </c:pt>
                <c:pt idx="6">
                  <c:v>162</c:v>
                </c:pt>
                <c:pt idx="9">
                  <c:v>131</c:v>
                </c:pt>
                <c:pt idx="12">
                  <c:v>116</c:v>
                </c:pt>
              </c:numCache>
            </c:numRef>
          </c:val>
          <c:extLst>
            <c:ext xmlns:c16="http://schemas.microsoft.com/office/drawing/2014/chart" uri="{C3380CC4-5D6E-409C-BE32-E72D297353CC}">
              <c16:uniqueId val="{00000007-D690-40CC-BB2A-086CF3D0D9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410</c:v>
                </c:pt>
                <c:pt idx="3">
                  <c:v>384</c:v>
                </c:pt>
                <c:pt idx="6">
                  <c:v>373</c:v>
                </c:pt>
                <c:pt idx="9">
                  <c:v>404</c:v>
                </c:pt>
                <c:pt idx="12">
                  <c:v>460</c:v>
                </c:pt>
              </c:numCache>
            </c:numRef>
          </c:val>
          <c:extLst>
            <c:ext xmlns:c16="http://schemas.microsoft.com/office/drawing/2014/chart" uri="{C3380CC4-5D6E-409C-BE32-E72D297353CC}">
              <c16:uniqueId val="{00000008-D690-40CC-BB2A-086CF3D0D9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90-40CC-BB2A-086CF3D0D9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6309</c:v>
                </c:pt>
                <c:pt idx="3">
                  <c:v>6221</c:v>
                </c:pt>
                <c:pt idx="6">
                  <c:v>5844</c:v>
                </c:pt>
                <c:pt idx="9">
                  <c:v>5918</c:v>
                </c:pt>
                <c:pt idx="12">
                  <c:v>5812</c:v>
                </c:pt>
              </c:numCache>
            </c:numRef>
          </c:val>
          <c:extLst>
            <c:ext xmlns:c16="http://schemas.microsoft.com/office/drawing/2014/chart" uri="{C3380CC4-5D6E-409C-BE32-E72D297353CC}">
              <c16:uniqueId val="{0000000A-D690-40CC-BB2A-086CF3D0D9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90-40CC-BB2A-086CF3D0D9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904</c:v>
                </c:pt>
                <c:pt idx="1">
                  <c:v>1004</c:v>
                </c:pt>
                <c:pt idx="2">
                  <c:v>1004</c:v>
                </c:pt>
              </c:numCache>
            </c:numRef>
          </c:val>
          <c:extLst>
            <c:ext xmlns:c16="http://schemas.microsoft.com/office/drawing/2014/chart" uri="{C3380CC4-5D6E-409C-BE32-E72D297353CC}">
              <c16:uniqueId val="{00000000-B54C-482B-B999-BC3306A47D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286</c:v>
                </c:pt>
                <c:pt idx="1">
                  <c:v>297</c:v>
                </c:pt>
                <c:pt idx="2">
                  <c:v>311</c:v>
                </c:pt>
              </c:numCache>
            </c:numRef>
          </c:val>
          <c:extLst>
            <c:ext xmlns:c16="http://schemas.microsoft.com/office/drawing/2014/chart" uri="{C3380CC4-5D6E-409C-BE32-E72D297353CC}">
              <c16:uniqueId val="{00000001-B54C-482B-B999-BC3306A47D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1063</c:v>
                </c:pt>
                <c:pt idx="1">
                  <c:v>1319</c:v>
                </c:pt>
                <c:pt idx="2">
                  <c:v>1241</c:v>
                </c:pt>
              </c:numCache>
            </c:numRef>
          </c:val>
          <c:extLst>
            <c:ext xmlns:c16="http://schemas.microsoft.com/office/drawing/2014/chart" uri="{C3380CC4-5D6E-409C-BE32-E72D297353CC}">
              <c16:uniqueId val="{00000002-B54C-482B-B999-BC3306A47D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ここ数年、元利償還金は、横ばい傾向にある。今後の新規の起債事業については交付税算入の高い起債を発行していくなど、適切な起債の発行に努め、償還額の平準化に努める。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減債基金については、満期一括償還地方債の償還の財源として積み立てているが、まだその償還に至っていない。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横ばいで推移しているが、今後の新規事業の計画などを考慮しながら、充当可能基金の計画的な積立てを図りながら、将来負担額が過大とならないよう、充当可能財源を確保し、繰上償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沖縄県国頭村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基金全体の総額は減額となった。要因として北部豪雨災害の復旧のため、災害救助基金の繰入を行ったためである。その他特定目的基金については、ふるさとづくり応援基金の増額が主な要因となっている。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財政調整基金については、決算剰余金等を計画的に積立てるとともに、ふるさと納税のさらなる周知を図り、ふるさとづくり応援基金へ安定的な基金積立に努める。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ふるさとづくり応援基金については、教育、福祉、文化・保護、産業の振興などの目的として貴重な財源として有効活用した。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また、災害救助基金を創設し、北部豪雨災害の復旧費用として災害救助基金を活用した。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ふるさとづくり応援基金、公共施設等総合管理基金、まち・ひと・しごと創生基金の積立金のによる。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ふるさとづくり応援基金については、村の振興のための貴重な財源となっており、産業、教育等の振興に有効活用していく。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また、公共施設等総合管理基金については、将来の施設改修費や更新費の負担に備えた財源として計画的な積立てを行う。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昨年度の財政調整基金は、災害の発生による復旧事業等への支出に備えたため、利子のみを積み立てた。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財政調整基金ついては、計画的に決算剰余金の全部または一部を基金に積み立てることとする。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前年度からの増額は、余剰金等による積立金の増額である。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将来の公債費負担に備えた財源として、計画的に積み立てることとする。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4,459
4,388
194.85
7,136,070
6,422,540
570,348
3,338,726
5,811,836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過去５年同水準で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類似団体の平均とほぼ同じ数値で推移している。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人口減少や高齢化の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経済情勢の変化に柔軟に対応するとともに、財政の健全化に努める。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133858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33037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3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83058</xdr:rowOff>
    </xdr:from>
    <xdr:to>
      <xdr:col>11</xdr:col>
      <xdr:colOff>82550</xdr:colOff>
      <xdr:row>44</xdr:row>
      <xdr:rowOff>13208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数値に関しては、前年度に比べ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ポイント減少し改善したが、依然として高い状況が続いている。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人件費が、毎年上昇していることから会計任用職員の適正配置に努め、人件費の抑制に努める。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63</xdr:row>
      <xdr:rowOff>168593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458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136419</xdr:rowOff>
    </xdr:from>
    <xdr:to>
      <xdr:col>19</xdr:col>
      <xdr:colOff>133350</xdr:colOff>
      <xdr:row>63</xdr:row>
      <xdr:rowOff>168593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3776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48471</xdr:rowOff>
    </xdr:from>
    <xdr:to>
      <xdr:col>15</xdr:col>
      <xdr:colOff>82550</xdr:colOff>
      <xdr:row>63</xdr:row>
      <xdr:rowOff>136419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78371"/>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62</xdr:row>
      <xdr:rowOff>165100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78371"/>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65740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85619</xdr:rowOff>
    </xdr:from>
    <xdr:to>
      <xdr:col>15</xdr:col>
      <xdr:colOff>133350</xdr:colOff>
      <xdr:row>64</xdr:row>
      <xdr:rowOff>15769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169121</xdr:rowOff>
    </xdr:from>
    <xdr:to>
      <xdr:col>11</xdr:col>
      <xdr:colOff>82550</xdr:colOff>
      <xdr:row>62</xdr:row>
      <xdr:rowOff>99271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109448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121422</xdr:rowOff>
    </xdr:from>
    <xdr:to>
      <xdr:col>23</xdr:col>
      <xdr:colOff>133350</xdr:colOff>
      <xdr:row>81</xdr:row>
      <xdr:rowOff>160803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8872"/>
          <a:ext cx="838200" cy="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145580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33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111706</xdr:rowOff>
    </xdr:from>
    <xdr:to>
      <xdr:col>19</xdr:col>
      <xdr:colOff>133350</xdr:colOff>
      <xdr:row>81</xdr:row>
      <xdr:rowOff>121422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9156"/>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94656</xdr:rowOff>
    </xdr:from>
    <xdr:to>
      <xdr:col>15</xdr:col>
      <xdr:colOff>82550</xdr:colOff>
      <xdr:row>81</xdr:row>
      <xdr:rowOff>111706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2106"/>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94656</xdr:rowOff>
    </xdr:from>
    <xdr:to>
      <xdr:col>11</xdr:col>
      <xdr:colOff>31750</xdr:colOff>
      <xdr:row>81</xdr:row>
      <xdr:rowOff>110885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82106"/>
          <a:ext cx="889000" cy="1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110003</xdr:rowOff>
    </xdr:from>
    <xdr:to>
      <xdr:col>23</xdr:col>
      <xdr:colOff>184150</xdr:colOff>
      <xdr:row>82</xdr:row>
      <xdr:rowOff>40153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31280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70622</xdr:rowOff>
    </xdr:from>
    <xdr:to>
      <xdr:col>19</xdr:col>
      <xdr:colOff>184150</xdr:colOff>
      <xdr:row>82</xdr:row>
      <xdr:rowOff>772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60906</xdr:rowOff>
    </xdr:from>
    <xdr:to>
      <xdr:col>15</xdr:col>
      <xdr:colOff>133350</xdr:colOff>
      <xdr:row>81</xdr:row>
      <xdr:rowOff>162506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43856</xdr:rowOff>
    </xdr:from>
    <xdr:to>
      <xdr:col>11</xdr:col>
      <xdr:colOff>82550</xdr:colOff>
      <xdr:row>81</xdr:row>
      <xdr:rowOff>145456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155633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60085</xdr:rowOff>
    </xdr:from>
    <xdr:to>
      <xdr:col>7</xdr:col>
      <xdr:colOff>31750</xdr:colOff>
      <xdr:row>81</xdr:row>
      <xdr:rowOff>161685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類似団体平均の数値を下回っており、昨年度も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ポイント下回って推移している。今後も規模に応じた給与体系の見直し等、職員の給与水準の適正化に努める。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83502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98039"/>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170498</xdr:rowOff>
    </xdr:from>
    <xdr:to>
      <xdr:col>77</xdr:col>
      <xdr:colOff>44450</xdr:colOff>
      <xdr:row>86</xdr:row>
      <xdr:rowOff>53339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4374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164464</xdr:rowOff>
    </xdr:from>
    <xdr:to>
      <xdr:col>72</xdr:col>
      <xdr:colOff>203200</xdr:colOff>
      <xdr:row>85</xdr:row>
      <xdr:rowOff>170498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37714"/>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164464</xdr:rowOff>
    </xdr:from>
    <xdr:to>
      <xdr:col>68</xdr:col>
      <xdr:colOff>152400</xdr:colOff>
      <xdr:row>86</xdr:row>
      <xdr:rowOff>59373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3771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49229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113664</xdr:rowOff>
    </xdr:from>
    <xdr:to>
      <xdr:col>68</xdr:col>
      <xdr:colOff>203200</xdr:colOff>
      <xdr:row>86</xdr:row>
      <xdr:rowOff>43814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53991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8573</xdr:rowOff>
    </xdr:from>
    <xdr:to>
      <xdr:col>64</xdr:col>
      <xdr:colOff>152400</xdr:colOff>
      <xdr:row>86</xdr:row>
      <xdr:rowOff>110173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120350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定員管理については、類似団体平均を下回っている。引き続き適正な定員管理、職員配置に努めていく。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77464</xdr:rowOff>
    </xdr:from>
    <xdr:to>
      <xdr:col>81</xdr:col>
      <xdr:colOff>44450</xdr:colOff>
      <xdr:row>59</xdr:row>
      <xdr:rowOff>83094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93014"/>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77464</xdr:rowOff>
    </xdr:from>
    <xdr:to>
      <xdr:col>77</xdr:col>
      <xdr:colOff>44450</xdr:colOff>
      <xdr:row>59</xdr:row>
      <xdr:rowOff>88035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193014"/>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85162</xdr:rowOff>
    </xdr:from>
    <xdr:to>
      <xdr:col>72</xdr:col>
      <xdr:colOff>203200</xdr:colOff>
      <xdr:row>59</xdr:row>
      <xdr:rowOff>88035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00712"/>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84128</xdr:rowOff>
    </xdr:from>
    <xdr:to>
      <xdr:col>68</xdr:col>
      <xdr:colOff>152400</xdr:colOff>
      <xdr:row>59</xdr:row>
      <xdr:rowOff>85162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99678"/>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32294</xdr:rowOff>
    </xdr:from>
    <xdr:to>
      <xdr:col>81</xdr:col>
      <xdr:colOff>95250</xdr:colOff>
      <xdr:row>59</xdr:row>
      <xdr:rowOff>133894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48821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9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26664</xdr:rowOff>
    </xdr:from>
    <xdr:to>
      <xdr:col>77</xdr:col>
      <xdr:colOff>95250</xdr:colOff>
      <xdr:row>59</xdr:row>
      <xdr:rowOff>128264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138441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1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37235</xdr:rowOff>
    </xdr:from>
    <xdr:to>
      <xdr:col>73</xdr:col>
      <xdr:colOff>44450</xdr:colOff>
      <xdr:row>59</xdr:row>
      <xdr:rowOff>138835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34362</xdr:rowOff>
    </xdr:from>
    <xdr:to>
      <xdr:col>68</xdr:col>
      <xdr:colOff>203200</xdr:colOff>
      <xdr:row>59</xdr:row>
      <xdr:rowOff>135962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146139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1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33328</xdr:rowOff>
    </xdr:from>
    <xdr:to>
      <xdr:col>64</xdr:col>
      <xdr:colOff>152400</xdr:colOff>
      <xdr:row>59</xdr:row>
      <xdr:rowOff>134928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145105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1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ポイント上昇している。既発行済の起債の償還状況を勘案しつつ、近年公債費比率が上昇していることから、起債の新規発行については、将来負担を見据え、公債費比率の抑制に努める。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17356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780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148590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将来負担比率については、財政調整基金や減債基金、公共施設等総合管理基金等に積立を行っており、引き続き基金積立を計画的かつ適正に行い、健全な財政運営に努める。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152146</xdr:rowOff>
    </xdr:from>
    <xdr:to>
      <xdr:col>64</xdr:col>
      <xdr:colOff>152400</xdr:colOff>
      <xdr:row>14</xdr:row>
      <xdr:rowOff>82296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3462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67073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6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4,459
4,388
194.85
7,136,070
6,422,540
570,348
3,338,726
5,811,836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人件費は、類似団体の平均とほぼ同水準で推移しているが、昨年度に比べ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ポイント上回っている。賃金の急激な上昇に対応するため、今後も会計任用職員を含め、職員の適正管理・配置に努め、経費削減を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96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7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15240</xdr:rowOff>
    </xdr:from>
    <xdr:to>
      <xdr:col>20</xdr:col>
      <xdr:colOff>38100</xdr:colOff>
      <xdr:row>37</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物件費は、昨年度数値より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ポイント下回ったが、物価高騰が続いていることから、光熱水費等の物件費について、無駄のない執行に努めていく。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59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74422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57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17</xdr:row>
      <xdr:rowOff>74422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704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16</xdr:row>
      <xdr:rowOff>72136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7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xdr:rowOff>
    </xdr:from>
    <xdr:to>
      <xdr:col>69</xdr:col>
      <xdr:colOff>142875</xdr:colOff>
      <xdr:row>16</xdr:row>
      <xdr:rowOff>104648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114825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21336</xdr:rowOff>
    </xdr:from>
    <xdr:to>
      <xdr:col>65</xdr:col>
      <xdr:colOff>53975</xdr:colOff>
      <xdr:row>16</xdr:row>
      <xdr:rowOff>122936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133113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扶助費については、ここ数年類似団体平均を上回る数値で推移していたが、昨年度は前年度より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ポイント低下している。児童手当などの子育て支援が主になっている。今後も適切な施策の執行に努め、扶助費の抑制に努める。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1795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179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過去５年間類似団体平均を下回っているが、昨年度より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ポイント減少しており、公共施設の大規模補修の完了が主な要因となっている。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公共施設等総合管理計画に基づいた施設の改修を含め、計画的な施設の維持管理に努める。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57</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2246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60706</xdr:rowOff>
    </xdr:from>
    <xdr:to>
      <xdr:col>78</xdr:col>
      <xdr:colOff>69850</xdr:colOff>
      <xdr:row>57</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33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65278</xdr:rowOff>
    </xdr:from>
    <xdr:to>
      <xdr:col>73</xdr:col>
      <xdr:colOff>180975</xdr:colOff>
      <xdr:row>57</xdr:row>
      <xdr:rowOff>60706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9502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65278</xdr:rowOff>
    </xdr:from>
    <xdr:to>
      <xdr:col>69</xdr:col>
      <xdr:colOff>92075</xdr:colOff>
      <xdr:row>56</xdr:row>
      <xdr:rowOff>94996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950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xdr:rowOff>
    </xdr:from>
    <xdr:to>
      <xdr:col>74</xdr:col>
      <xdr:colOff>31750</xdr:colOff>
      <xdr:row>57</xdr:row>
      <xdr:rowOff>111506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14478</xdr:rowOff>
    </xdr:from>
    <xdr:to>
      <xdr:col>69</xdr:col>
      <xdr:colOff>142875</xdr:colOff>
      <xdr:row>55</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126255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補助費等は、類似団体平均とほぼ同数値で推移していたが、昨年度は前年度に比べ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ポイント上昇している。支出先の事業が適正に執行されているか精査し、無駄のない補助費の抑制に努める。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115570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083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136144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489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53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ここ数年、校舎改築事業や、社会体育施設整備事業完了により、新規発行債の償還が始まった要因により、類似団体平均を上回っている。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今後新規に施設整備事業が予定されており、普通建設事業等について、計画的に事業を執行し、地方債の新規発行の抑制に努める。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77470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48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791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111761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257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25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60961</xdr:rowOff>
    </xdr:from>
    <xdr:to>
      <xdr:col>15</xdr:col>
      <xdr:colOff>149225</xdr:colOff>
      <xdr:row>77</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147338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xdr:rowOff>
    </xdr:from>
    <xdr:to>
      <xdr:col>6</xdr:col>
      <xdr:colOff>171450</xdr:colOff>
      <xdr:row>77</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ポイント減少しているが、ほぼ横ばいで推移している。</a:t>
          </a:r>
        </a:p>
        <a:p>
          <a:r>
            <a:rPr kumimoji="1" lang="ja-JP" altLang="en-US" sz="1300">
              <a:latin typeface="ＭＳ Ｐゴシック" panose="020B0600070205080204" pitchFamily="50" charset="-128"/>
              <a:ea typeface="ＭＳ Ｐゴシック" panose="020B0600070205080204" pitchFamily="50" charset="-128"/>
            </a:rPr>
            <a:t>人件費や光熱水費等の経常経費及び補助費が高止まりしたことが要因となっている。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経常経費、義務的経費の見直しを図り、無駄のない予算の執行、経費の抑制に努める。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991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19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76</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1524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27940</xdr:rowOff>
    </xdr:from>
    <xdr:to>
      <xdr:col>69</xdr:col>
      <xdr:colOff>92075</xdr:colOff>
      <xdr:row>75</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152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134638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148590</xdr:rowOff>
    </xdr:from>
    <xdr:to>
      <xdr:col>69</xdr:col>
      <xdr:colOff>142875</xdr:colOff>
      <xdr:row>74</xdr:row>
      <xdr:rowOff>78740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88917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163830</xdr:rowOff>
    </xdr:from>
    <xdr:to>
      <xdr:col>65</xdr:col>
      <xdr:colOff>53975</xdr:colOff>
      <xdr:row>75</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104157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8852</xdr:rowOff>
    </xdr:from>
    <xdr:to>
      <xdr:col>29</xdr:col>
      <xdr:colOff>127000</xdr:colOff>
      <xdr:row>18</xdr:row>
      <xdr:rowOff>61624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2577"/>
          <a:ext cx="647700" cy="5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165079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2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61624</xdr:rowOff>
    </xdr:from>
    <xdr:to>
      <xdr:col>26</xdr:col>
      <xdr:colOff>50800</xdr:colOff>
      <xdr:row>18</xdr:row>
      <xdr:rowOff>68533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5349"/>
          <a:ext cx="698500" cy="6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68533</xdr:rowOff>
    </xdr:from>
    <xdr:to>
      <xdr:col>22</xdr:col>
      <xdr:colOff>114300</xdr:colOff>
      <xdr:row>18</xdr:row>
      <xdr:rowOff>95573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2258"/>
          <a:ext cx="698500" cy="2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95573</xdr:rowOff>
    </xdr:from>
    <xdr:to>
      <xdr:col>18</xdr:col>
      <xdr:colOff>177800</xdr:colOff>
      <xdr:row>18</xdr:row>
      <xdr:rowOff>96813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9298"/>
          <a:ext cx="698500" cy="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129502</xdr:rowOff>
    </xdr:from>
    <xdr:to>
      <xdr:col>29</xdr:col>
      <xdr:colOff>177800</xdr:colOff>
      <xdr:row>18</xdr:row>
      <xdr:rowOff>59652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1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146029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3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10824</xdr:rowOff>
    </xdr:from>
    <xdr:to>
      <xdr:col>26</xdr:col>
      <xdr:colOff>101600</xdr:colOff>
      <xdr:row>18</xdr:row>
      <xdr:rowOff>112424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97201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30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17733</xdr:rowOff>
    </xdr:from>
    <xdr:to>
      <xdr:col>22</xdr:col>
      <xdr:colOff>165100</xdr:colOff>
      <xdr:row>18</xdr:row>
      <xdr:rowOff>119333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1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104110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44773</xdr:rowOff>
    </xdr:from>
    <xdr:to>
      <xdr:col>19</xdr:col>
      <xdr:colOff>38100</xdr:colOff>
      <xdr:row>18</xdr:row>
      <xdr:rowOff>146372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849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131149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46013</xdr:rowOff>
    </xdr:from>
    <xdr:to>
      <xdr:col>15</xdr:col>
      <xdr:colOff>101600</xdr:colOff>
      <xdr:row>18</xdr:row>
      <xdr:rowOff>147613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132390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21905</xdr:rowOff>
    </xdr:from>
    <xdr:to>
      <xdr:col>29</xdr:col>
      <xdr:colOff>127000</xdr:colOff>
      <xdr:row>36</xdr:row>
      <xdr:rowOff>30835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75155"/>
          <a:ext cx="647700" cy="8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21905</xdr:rowOff>
    </xdr:from>
    <xdr:to>
      <xdr:col>26</xdr:col>
      <xdr:colOff>50800</xdr:colOff>
      <xdr:row>36</xdr:row>
      <xdr:rowOff>27312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75155"/>
          <a:ext cx="698500" cy="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27312</xdr:rowOff>
    </xdr:from>
    <xdr:to>
      <xdr:col>22</xdr:col>
      <xdr:colOff>114300</xdr:colOff>
      <xdr:row>36</xdr:row>
      <xdr:rowOff>55890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80562"/>
          <a:ext cx="698500" cy="28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55890</xdr:rowOff>
    </xdr:from>
    <xdr:to>
      <xdr:col>18</xdr:col>
      <xdr:colOff>177800</xdr:colOff>
      <xdr:row>36</xdr:row>
      <xdr:rowOff>68238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09140"/>
          <a:ext cx="698500" cy="12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322935</xdr:rowOff>
    </xdr:from>
    <xdr:to>
      <xdr:col>29</xdr:col>
      <xdr:colOff>177800</xdr:colOff>
      <xdr:row>36</xdr:row>
      <xdr:rowOff>81635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33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295012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0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314005</xdr:rowOff>
    </xdr:from>
    <xdr:to>
      <xdr:col>26</xdr:col>
      <xdr:colOff>101600</xdr:colOff>
      <xdr:row>36</xdr:row>
      <xdr:rowOff>72705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4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57482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0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319412</xdr:rowOff>
    </xdr:from>
    <xdr:to>
      <xdr:col>22</xdr:col>
      <xdr:colOff>165100</xdr:colOff>
      <xdr:row>36</xdr:row>
      <xdr:rowOff>78112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9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88289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5090</xdr:rowOff>
    </xdr:from>
    <xdr:to>
      <xdr:col>19</xdr:col>
      <xdr:colOff>38100</xdr:colOff>
      <xdr:row>36</xdr:row>
      <xdr:rowOff>106690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58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91467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4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17438</xdr:rowOff>
    </xdr:from>
    <xdr:to>
      <xdr:col>15</xdr:col>
      <xdr:colOff>101600</xdr:colOff>
      <xdr:row>36</xdr:row>
      <xdr:rowOff>119038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103815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5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4,459
4,388
194.85
7,136,070
6,422,540
570,348
3,338,726
5,811,836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31704</xdr:rowOff>
    </xdr:from>
    <xdr:to>
      <xdr:col>24</xdr:col>
      <xdr:colOff>63500</xdr:colOff>
      <xdr:row>37</xdr:row>
      <xdr:rowOff>69357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5354"/>
          <a:ext cx="838200" cy="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69357</xdr:rowOff>
    </xdr:from>
    <xdr:to>
      <xdr:col>19</xdr:col>
      <xdr:colOff>177800</xdr:colOff>
      <xdr:row>37</xdr:row>
      <xdr:rowOff>77529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3007"/>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77529</xdr:rowOff>
    </xdr:from>
    <xdr:to>
      <xdr:col>15</xdr:col>
      <xdr:colOff>50800</xdr:colOff>
      <xdr:row>37</xdr:row>
      <xdr:rowOff>102131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1179"/>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102131</xdr:rowOff>
    </xdr:from>
    <xdr:to>
      <xdr:col>10</xdr:col>
      <xdr:colOff>114300</xdr:colOff>
      <xdr:row>37</xdr:row>
      <xdr:rowOff>105425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5781"/>
          <a:ext cx="8890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152354</xdr:rowOff>
    </xdr:from>
    <xdr:to>
      <xdr:col>24</xdr:col>
      <xdr:colOff>114300</xdr:colOff>
      <xdr:row>37</xdr:row>
      <xdr:rowOff>82504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130781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18557</xdr:rowOff>
    </xdr:from>
    <xdr:to>
      <xdr:col>20</xdr:col>
      <xdr:colOff>38100</xdr:colOff>
      <xdr:row>37</xdr:row>
      <xdr:rowOff>120157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111284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26729</xdr:rowOff>
    </xdr:from>
    <xdr:to>
      <xdr:col>15</xdr:col>
      <xdr:colOff>101600</xdr:colOff>
      <xdr:row>37</xdr:row>
      <xdr:rowOff>128329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119456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51331</xdr:rowOff>
    </xdr:from>
    <xdr:to>
      <xdr:col>10</xdr:col>
      <xdr:colOff>165100</xdr:colOff>
      <xdr:row>37</xdr:row>
      <xdr:rowOff>152931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144058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8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54625</xdr:rowOff>
    </xdr:from>
    <xdr:to>
      <xdr:col>6</xdr:col>
      <xdr:colOff>38100</xdr:colOff>
      <xdr:row>37</xdr:row>
      <xdr:rowOff>156225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147352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9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171148</xdr:rowOff>
    </xdr:from>
    <xdr:to>
      <xdr:col>24</xdr:col>
      <xdr:colOff>63500</xdr:colOff>
      <xdr:row>58</xdr:row>
      <xdr:rowOff>18767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43798"/>
          <a:ext cx="8382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18767</xdr:rowOff>
    </xdr:from>
    <xdr:to>
      <xdr:col>19</xdr:col>
      <xdr:colOff>177800</xdr:colOff>
      <xdr:row>58</xdr:row>
      <xdr:rowOff>28171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62867"/>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28171</xdr:rowOff>
    </xdr:from>
    <xdr:to>
      <xdr:col>15</xdr:col>
      <xdr:colOff>50800</xdr:colOff>
      <xdr:row>58</xdr:row>
      <xdr:rowOff>33891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72271"/>
          <a:ext cx="889000" cy="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16499</xdr:rowOff>
    </xdr:from>
    <xdr:to>
      <xdr:col>10</xdr:col>
      <xdr:colOff>114300</xdr:colOff>
      <xdr:row>58</xdr:row>
      <xdr:rowOff>33891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60599"/>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120348</xdr:rowOff>
    </xdr:from>
    <xdr:to>
      <xdr:col>24</xdr:col>
      <xdr:colOff>114300</xdr:colOff>
      <xdr:row>58</xdr:row>
      <xdr:rowOff>50498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139417</xdr:rowOff>
    </xdr:from>
    <xdr:to>
      <xdr:col>20</xdr:col>
      <xdr:colOff>38100</xdr:colOff>
      <xdr:row>58</xdr:row>
      <xdr:rowOff>69567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60694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0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148821</xdr:rowOff>
    </xdr:from>
    <xdr:to>
      <xdr:col>15</xdr:col>
      <xdr:colOff>101600</xdr:colOff>
      <xdr:row>58</xdr:row>
      <xdr:rowOff>78971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2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70098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1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154541</xdr:rowOff>
    </xdr:from>
    <xdr:to>
      <xdr:col>10</xdr:col>
      <xdr:colOff>165100</xdr:colOff>
      <xdr:row>58</xdr:row>
      <xdr:rowOff>84691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75818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1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137149</xdr:rowOff>
    </xdr:from>
    <xdr:to>
      <xdr:col>6</xdr:col>
      <xdr:colOff>38100</xdr:colOff>
      <xdr:row>58</xdr:row>
      <xdr:rowOff>67299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83826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54618</xdr:rowOff>
    </xdr:from>
    <xdr:to>
      <xdr:col>24</xdr:col>
      <xdr:colOff>63500</xdr:colOff>
      <xdr:row>78</xdr:row>
      <xdr:rowOff>134229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7718"/>
          <a:ext cx="838200" cy="7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126259</xdr:rowOff>
    </xdr:from>
    <xdr:to>
      <xdr:col>19</xdr:col>
      <xdr:colOff>177800</xdr:colOff>
      <xdr:row>78</xdr:row>
      <xdr:rowOff>134229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99359"/>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126259</xdr:rowOff>
    </xdr:from>
    <xdr:to>
      <xdr:col>15</xdr:col>
      <xdr:colOff>50800</xdr:colOff>
      <xdr:row>78</xdr:row>
      <xdr:rowOff>165878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9359"/>
          <a:ext cx="889000" cy="3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148540</xdr:rowOff>
    </xdr:from>
    <xdr:to>
      <xdr:col>10</xdr:col>
      <xdr:colOff>114300</xdr:colOff>
      <xdr:row>78</xdr:row>
      <xdr:rowOff>165878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21640"/>
          <a:ext cx="889000" cy="1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3818</xdr:rowOff>
    </xdr:from>
    <xdr:to>
      <xdr:col>24</xdr:col>
      <xdr:colOff>114300</xdr:colOff>
      <xdr:row>78</xdr:row>
      <xdr:rowOff>105418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26695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83429</xdr:rowOff>
    </xdr:from>
    <xdr:to>
      <xdr:col>20</xdr:col>
      <xdr:colOff>38100</xdr:colOff>
      <xdr:row>79</xdr:row>
      <xdr:rowOff>13579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4706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4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75459</xdr:rowOff>
    </xdr:from>
    <xdr:to>
      <xdr:col>15</xdr:col>
      <xdr:colOff>101600</xdr:colOff>
      <xdr:row>79</xdr:row>
      <xdr:rowOff>5609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168186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4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115078</xdr:rowOff>
    </xdr:from>
    <xdr:to>
      <xdr:col>10</xdr:col>
      <xdr:colOff>165100</xdr:colOff>
      <xdr:row>79</xdr:row>
      <xdr:rowOff>45228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36355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97740</xdr:rowOff>
    </xdr:from>
    <xdr:to>
      <xdr:col>6</xdr:col>
      <xdr:colOff>38100</xdr:colOff>
      <xdr:row>79</xdr:row>
      <xdr:rowOff>27890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19017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51643</xdr:rowOff>
    </xdr:from>
    <xdr:to>
      <xdr:col>24</xdr:col>
      <xdr:colOff>63500</xdr:colOff>
      <xdr:row>94</xdr:row>
      <xdr:rowOff>64171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67943"/>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64171</xdr:rowOff>
    </xdr:from>
    <xdr:to>
      <xdr:col>19</xdr:col>
      <xdr:colOff>177800</xdr:colOff>
      <xdr:row>95</xdr:row>
      <xdr:rowOff>3950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80471"/>
          <a:ext cx="8890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56001</xdr:rowOff>
    </xdr:from>
    <xdr:to>
      <xdr:col>15</xdr:col>
      <xdr:colOff>50800</xdr:colOff>
      <xdr:row>95</xdr:row>
      <xdr:rowOff>3950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72301"/>
          <a:ext cx="889000" cy="1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56001</xdr:rowOff>
    </xdr:from>
    <xdr:to>
      <xdr:col>10</xdr:col>
      <xdr:colOff>114300</xdr:colOff>
      <xdr:row>96</xdr:row>
      <xdr:rowOff>18549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72301"/>
          <a:ext cx="889000" cy="30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843</xdr:rowOff>
    </xdr:from>
    <xdr:to>
      <xdr:col>24</xdr:col>
      <xdr:colOff>114300</xdr:colOff>
      <xdr:row>94</xdr:row>
      <xdr:rowOff>102443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23720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6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13371</xdr:rowOff>
    </xdr:from>
    <xdr:to>
      <xdr:col>20</xdr:col>
      <xdr:colOff>38100</xdr:colOff>
      <xdr:row>94</xdr:row>
      <xdr:rowOff>114971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2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131498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0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124600</xdr:rowOff>
    </xdr:from>
    <xdr:to>
      <xdr:col>15</xdr:col>
      <xdr:colOff>101600</xdr:colOff>
      <xdr:row>95</xdr:row>
      <xdr:rowOff>54750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71277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5201</xdr:rowOff>
    </xdr:from>
    <xdr:to>
      <xdr:col>10</xdr:col>
      <xdr:colOff>165100</xdr:colOff>
      <xdr:row>94</xdr:row>
      <xdr:rowOff>106801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123328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139199</xdr:rowOff>
    </xdr:from>
    <xdr:to>
      <xdr:col>6</xdr:col>
      <xdr:colOff>38100</xdr:colOff>
      <xdr:row>96</xdr:row>
      <xdr:rowOff>69349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60476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57052</xdr:rowOff>
    </xdr:from>
    <xdr:to>
      <xdr:col>55</xdr:col>
      <xdr:colOff>0</xdr:colOff>
      <xdr:row>38</xdr:row>
      <xdr:rowOff>84212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72152"/>
          <a:ext cx="838200" cy="2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82927</xdr:rowOff>
    </xdr:from>
    <xdr:to>
      <xdr:col>50</xdr:col>
      <xdr:colOff>114300</xdr:colOff>
      <xdr:row>38</xdr:row>
      <xdr:rowOff>84212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98027"/>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82927</xdr:rowOff>
    </xdr:from>
    <xdr:to>
      <xdr:col>45</xdr:col>
      <xdr:colOff>177800</xdr:colOff>
      <xdr:row>38</xdr:row>
      <xdr:rowOff>110185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98027"/>
          <a:ext cx="889000" cy="2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153519</xdr:rowOff>
    </xdr:from>
    <xdr:to>
      <xdr:col>41</xdr:col>
      <xdr:colOff>50800</xdr:colOff>
      <xdr:row>38</xdr:row>
      <xdr:rowOff>110185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97169"/>
          <a:ext cx="889000" cy="1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6252</xdr:rowOff>
    </xdr:from>
    <xdr:to>
      <xdr:col>55</xdr:col>
      <xdr:colOff>50800</xdr:colOff>
      <xdr:row>38</xdr:row>
      <xdr:rowOff>107852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92628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33412</xdr:rowOff>
    </xdr:from>
    <xdr:to>
      <xdr:col>50</xdr:col>
      <xdr:colOff>165100</xdr:colOff>
      <xdr:row>38</xdr:row>
      <xdr:rowOff>135012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126139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32127</xdr:rowOff>
    </xdr:from>
    <xdr:to>
      <xdr:col>46</xdr:col>
      <xdr:colOff>38100</xdr:colOff>
      <xdr:row>38</xdr:row>
      <xdr:rowOff>133727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4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124854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3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59385</xdr:rowOff>
    </xdr:from>
    <xdr:to>
      <xdr:col>41</xdr:col>
      <xdr:colOff>101600</xdr:colOff>
      <xdr:row>38</xdr:row>
      <xdr:rowOff>160985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152112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6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102719</xdr:rowOff>
    </xdr:from>
    <xdr:to>
      <xdr:col>36</xdr:col>
      <xdr:colOff>165100</xdr:colOff>
      <xdr:row>38</xdr:row>
      <xdr:rowOff>32869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23996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3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166806</xdr:rowOff>
    </xdr:from>
    <xdr:to>
      <xdr:col>55</xdr:col>
      <xdr:colOff>0</xdr:colOff>
      <xdr:row>59</xdr:row>
      <xdr:rowOff>26993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10906"/>
          <a:ext cx="8382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166806</xdr:rowOff>
    </xdr:from>
    <xdr:to>
      <xdr:col>50</xdr:col>
      <xdr:colOff>114300</xdr:colOff>
      <xdr:row>59</xdr:row>
      <xdr:rowOff>33958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10906"/>
          <a:ext cx="8890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158002</xdr:rowOff>
    </xdr:from>
    <xdr:to>
      <xdr:col>45</xdr:col>
      <xdr:colOff>177800</xdr:colOff>
      <xdr:row>59</xdr:row>
      <xdr:rowOff>33958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02102"/>
          <a:ext cx="889000" cy="4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128963</xdr:rowOff>
    </xdr:from>
    <xdr:to>
      <xdr:col>41</xdr:col>
      <xdr:colOff>50800</xdr:colOff>
      <xdr:row>58</xdr:row>
      <xdr:rowOff>158002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73063"/>
          <a:ext cx="8890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147643</xdr:rowOff>
    </xdr:from>
    <xdr:to>
      <xdr:col>55</xdr:col>
      <xdr:colOff>50800</xdr:colOff>
      <xdr:row>59</xdr:row>
      <xdr:rowOff>77793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116006</xdr:rowOff>
    </xdr:from>
    <xdr:to>
      <xdr:col>50</xdr:col>
      <xdr:colOff>165100</xdr:colOff>
      <xdr:row>59</xdr:row>
      <xdr:rowOff>46156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62683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3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154608</xdr:rowOff>
    </xdr:from>
    <xdr:to>
      <xdr:col>46</xdr:col>
      <xdr:colOff>38100</xdr:colOff>
      <xdr:row>59</xdr:row>
      <xdr:rowOff>84758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75885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107202</xdr:rowOff>
    </xdr:from>
    <xdr:to>
      <xdr:col>41</xdr:col>
      <xdr:colOff>101600</xdr:colOff>
      <xdr:row>59</xdr:row>
      <xdr:rowOff>37352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28479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78163</xdr:rowOff>
    </xdr:from>
    <xdr:to>
      <xdr:col>36</xdr:col>
      <xdr:colOff>165100</xdr:colOff>
      <xdr:row>59</xdr:row>
      <xdr:rowOff>8313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24840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9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118391</xdr:rowOff>
    </xdr:from>
    <xdr:to>
      <xdr:col>55</xdr:col>
      <xdr:colOff>0</xdr:colOff>
      <xdr:row>78</xdr:row>
      <xdr:rowOff>97179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20041"/>
          <a:ext cx="838200" cy="15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118391</xdr:rowOff>
    </xdr:from>
    <xdr:to>
      <xdr:col>50</xdr:col>
      <xdr:colOff>114300</xdr:colOff>
      <xdr:row>78</xdr:row>
      <xdr:rowOff>87077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20041"/>
          <a:ext cx="889000" cy="14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2822</xdr:rowOff>
    </xdr:from>
    <xdr:to>
      <xdr:col>45</xdr:col>
      <xdr:colOff>177800</xdr:colOff>
      <xdr:row>78</xdr:row>
      <xdr:rowOff>87077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5922"/>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2822</xdr:rowOff>
    </xdr:from>
    <xdr:to>
      <xdr:col>41</xdr:col>
      <xdr:colOff>50800</xdr:colOff>
      <xdr:row>78</xdr:row>
      <xdr:rowOff>95593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75922"/>
          <a:ext cx="889000" cy="9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46379</xdr:rowOff>
    </xdr:from>
    <xdr:to>
      <xdr:col>55</xdr:col>
      <xdr:colOff>50800</xdr:colOff>
      <xdr:row>78</xdr:row>
      <xdr:rowOff>147979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158336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67591</xdr:rowOff>
    </xdr:from>
    <xdr:to>
      <xdr:col>50</xdr:col>
      <xdr:colOff>165100</xdr:colOff>
      <xdr:row>77</xdr:row>
      <xdr:rowOff>169191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6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14268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4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36277</xdr:rowOff>
    </xdr:from>
    <xdr:to>
      <xdr:col>46</xdr:col>
      <xdr:colOff>38100</xdr:colOff>
      <xdr:row>78</xdr:row>
      <xdr:rowOff>137877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154404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8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123472</xdr:rowOff>
    </xdr:from>
    <xdr:to>
      <xdr:col>41</xdr:col>
      <xdr:colOff>101600</xdr:colOff>
      <xdr:row>78</xdr:row>
      <xdr:rowOff>53622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70149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0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44793</xdr:rowOff>
    </xdr:from>
    <xdr:to>
      <xdr:col>36</xdr:col>
      <xdr:colOff>165100</xdr:colOff>
      <xdr:row>78</xdr:row>
      <xdr:rowOff>146393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137520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1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86795</xdr:rowOff>
    </xdr:from>
    <xdr:to>
      <xdr:col>55</xdr:col>
      <xdr:colOff>0</xdr:colOff>
      <xdr:row>98</xdr:row>
      <xdr:rowOff>93937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8895"/>
          <a:ext cx="8382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93937</xdr:rowOff>
    </xdr:from>
    <xdr:to>
      <xdr:col>50</xdr:col>
      <xdr:colOff>114300</xdr:colOff>
      <xdr:row>98</xdr:row>
      <xdr:rowOff>104725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6037"/>
          <a:ext cx="8890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63500</xdr:rowOff>
    </xdr:from>
    <xdr:to>
      <xdr:col>45</xdr:col>
      <xdr:colOff>177800</xdr:colOff>
      <xdr:row>98</xdr:row>
      <xdr:rowOff>104725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5600"/>
          <a:ext cx="889000" cy="4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156936</xdr:rowOff>
    </xdr:from>
    <xdr:to>
      <xdr:col>41</xdr:col>
      <xdr:colOff>50800</xdr:colOff>
      <xdr:row>98</xdr:row>
      <xdr:rowOff>63500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87586"/>
          <a:ext cx="889000" cy="7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35995</xdr:rowOff>
    </xdr:from>
    <xdr:to>
      <xdr:col>55</xdr:col>
      <xdr:colOff>50800</xdr:colOff>
      <xdr:row>98</xdr:row>
      <xdr:rowOff>137595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43137</xdr:rowOff>
    </xdr:from>
    <xdr:to>
      <xdr:col>50</xdr:col>
      <xdr:colOff>165100</xdr:colOff>
      <xdr:row>98</xdr:row>
      <xdr:rowOff>144737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135864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53925</xdr:rowOff>
    </xdr:from>
    <xdr:to>
      <xdr:col>46</xdr:col>
      <xdr:colOff>38100</xdr:colOff>
      <xdr:row>98</xdr:row>
      <xdr:rowOff>155525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146652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12700</xdr:rowOff>
    </xdr:from>
    <xdr:to>
      <xdr:col>41</xdr:col>
      <xdr:colOff>101600</xdr:colOff>
      <xdr:row>98</xdr:row>
      <xdr:rowOff>114300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105427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0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106136</xdr:rowOff>
    </xdr:from>
    <xdr:to>
      <xdr:col>36</xdr:col>
      <xdr:colOff>165100</xdr:colOff>
      <xdr:row>98</xdr:row>
      <xdr:rowOff>36286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52813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1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169970</xdr:rowOff>
    </xdr:from>
    <xdr:to>
      <xdr:col>85</xdr:col>
      <xdr:colOff>127000</xdr:colOff>
      <xdr:row>39</xdr:row>
      <xdr:rowOff>38815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85070"/>
          <a:ext cx="838200" cy="4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37782</xdr:rowOff>
    </xdr:from>
    <xdr:to>
      <xdr:col>81</xdr:col>
      <xdr:colOff>50800</xdr:colOff>
      <xdr:row>39</xdr:row>
      <xdr:rowOff>38815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4332"/>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37782</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119170</xdr:rowOff>
    </xdr:from>
    <xdr:to>
      <xdr:col>85</xdr:col>
      <xdr:colOff>177800</xdr:colOff>
      <xdr:row>39</xdr:row>
      <xdr:rowOff>49320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159465</xdr:rowOff>
    </xdr:from>
    <xdr:to>
      <xdr:col>81</xdr:col>
      <xdr:colOff>101600</xdr:colOff>
      <xdr:row>39</xdr:row>
      <xdr:rowOff>89615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80742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158432</xdr:rowOff>
    </xdr:from>
    <xdr:to>
      <xdr:col>76</xdr:col>
      <xdr:colOff>165100</xdr:colOff>
      <xdr:row>39</xdr:row>
      <xdr:rowOff>88582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79709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99152</xdr:rowOff>
    </xdr:from>
    <xdr:to>
      <xdr:col>85</xdr:col>
      <xdr:colOff>127000</xdr:colOff>
      <xdr:row>77</xdr:row>
      <xdr:rowOff>102017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00802"/>
          <a:ext cx="8382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84551</xdr:rowOff>
    </xdr:from>
    <xdr:to>
      <xdr:col>81</xdr:col>
      <xdr:colOff>50800</xdr:colOff>
      <xdr:row>77</xdr:row>
      <xdr:rowOff>99152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86201"/>
          <a:ext cx="889000" cy="1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84551</xdr:rowOff>
    </xdr:from>
    <xdr:to>
      <xdr:col>76</xdr:col>
      <xdr:colOff>114300</xdr:colOff>
      <xdr:row>77</xdr:row>
      <xdr:rowOff>115312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86201"/>
          <a:ext cx="8890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115312</xdr:rowOff>
    </xdr:from>
    <xdr:to>
      <xdr:col>71</xdr:col>
      <xdr:colOff>177800</xdr:colOff>
      <xdr:row>77</xdr:row>
      <xdr:rowOff>127214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6962"/>
          <a:ext cx="889000" cy="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51217</xdr:rowOff>
    </xdr:from>
    <xdr:to>
      <xdr:col>85</xdr:col>
      <xdr:colOff>177800</xdr:colOff>
      <xdr:row>77</xdr:row>
      <xdr:rowOff>152817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29644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48352</xdr:rowOff>
    </xdr:from>
    <xdr:to>
      <xdr:col>81</xdr:col>
      <xdr:colOff>101600</xdr:colOff>
      <xdr:row>77</xdr:row>
      <xdr:rowOff>149952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141079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4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33751</xdr:rowOff>
    </xdr:from>
    <xdr:to>
      <xdr:col>76</xdr:col>
      <xdr:colOff>165100</xdr:colOff>
      <xdr:row>77</xdr:row>
      <xdr:rowOff>135351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126478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2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64512</xdr:rowOff>
    </xdr:from>
    <xdr:to>
      <xdr:col>72</xdr:col>
      <xdr:colOff>38100</xdr:colOff>
      <xdr:row>77</xdr:row>
      <xdr:rowOff>166112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157239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5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76414</xdr:rowOff>
    </xdr:from>
    <xdr:to>
      <xdr:col>67</xdr:col>
      <xdr:colOff>101600</xdr:colOff>
      <xdr:row>78</xdr:row>
      <xdr:rowOff>6564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169141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7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25499</xdr:rowOff>
    </xdr:from>
    <xdr:to>
      <xdr:col>85</xdr:col>
      <xdr:colOff>127000</xdr:colOff>
      <xdr:row>98</xdr:row>
      <xdr:rowOff>84936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2759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25499</xdr:rowOff>
    </xdr:from>
    <xdr:to>
      <xdr:col>81</xdr:col>
      <xdr:colOff>50800</xdr:colOff>
      <xdr:row>98</xdr:row>
      <xdr:rowOff>39444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2759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39444</xdr:rowOff>
    </xdr:from>
    <xdr:to>
      <xdr:col>76</xdr:col>
      <xdr:colOff>114300</xdr:colOff>
      <xdr:row>98</xdr:row>
      <xdr:rowOff>53738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41544"/>
          <a:ext cx="889000" cy="1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53738</xdr:rowOff>
    </xdr:from>
    <xdr:to>
      <xdr:col>71</xdr:col>
      <xdr:colOff>177800</xdr:colOff>
      <xdr:row>98</xdr:row>
      <xdr:rowOff>96509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5838"/>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34136</xdr:rowOff>
    </xdr:from>
    <xdr:to>
      <xdr:col>85</xdr:col>
      <xdr:colOff>177800</xdr:colOff>
      <xdr:row>98</xdr:row>
      <xdr:rowOff>135736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146149</xdr:rowOff>
    </xdr:from>
    <xdr:to>
      <xdr:col>81</xdr:col>
      <xdr:colOff>101600</xdr:colOff>
      <xdr:row>98</xdr:row>
      <xdr:rowOff>76299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92826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5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160094</xdr:rowOff>
    </xdr:from>
    <xdr:to>
      <xdr:col>76</xdr:col>
      <xdr:colOff>165100</xdr:colOff>
      <xdr:row>98</xdr:row>
      <xdr:rowOff>90244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81371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8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2938</xdr:rowOff>
    </xdr:from>
    <xdr:to>
      <xdr:col>72</xdr:col>
      <xdr:colOff>38100</xdr:colOff>
      <xdr:row>98</xdr:row>
      <xdr:rowOff>104538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95665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45709</xdr:rowOff>
    </xdr:from>
    <xdr:to>
      <xdr:col>67</xdr:col>
      <xdr:colOff>101600</xdr:colOff>
      <xdr:row>98</xdr:row>
      <xdr:rowOff>147309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138436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26631</xdr:rowOff>
    </xdr:from>
    <xdr:to>
      <xdr:col>116</xdr:col>
      <xdr:colOff>63500</xdr:colOff>
      <xdr:row>77</xdr:row>
      <xdr:rowOff>149434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28281"/>
          <a:ext cx="838200" cy="1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26631</xdr:rowOff>
    </xdr:from>
    <xdr:to>
      <xdr:col>111</xdr:col>
      <xdr:colOff>177800</xdr:colOff>
      <xdr:row>77</xdr:row>
      <xdr:rowOff>73464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28281"/>
          <a:ext cx="889000" cy="4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9079</xdr:rowOff>
    </xdr:from>
    <xdr:to>
      <xdr:col>107</xdr:col>
      <xdr:colOff>50800</xdr:colOff>
      <xdr:row>77</xdr:row>
      <xdr:rowOff>73464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10729"/>
          <a:ext cx="889000" cy="6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9079</xdr:rowOff>
    </xdr:from>
    <xdr:to>
      <xdr:col>102</xdr:col>
      <xdr:colOff>114300</xdr:colOff>
      <xdr:row>77</xdr:row>
      <xdr:rowOff>74617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10729"/>
          <a:ext cx="889000" cy="6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98634</xdr:rowOff>
    </xdr:from>
    <xdr:to>
      <xdr:col>116</xdr:col>
      <xdr:colOff>114300</xdr:colOff>
      <xdr:row>78</xdr:row>
      <xdr:rowOff>28784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13561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147281</xdr:rowOff>
    </xdr:from>
    <xdr:to>
      <xdr:col>112</xdr:col>
      <xdr:colOff>38100</xdr:colOff>
      <xdr:row>77</xdr:row>
      <xdr:rowOff>77431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68558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22664</xdr:rowOff>
    </xdr:from>
    <xdr:to>
      <xdr:col>107</xdr:col>
      <xdr:colOff>101600</xdr:colOff>
      <xdr:row>77</xdr:row>
      <xdr:rowOff>124264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2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115391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129729</xdr:rowOff>
    </xdr:from>
    <xdr:to>
      <xdr:col>102</xdr:col>
      <xdr:colOff>165100</xdr:colOff>
      <xdr:row>77</xdr:row>
      <xdr:rowOff>59879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51006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5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23817</xdr:rowOff>
    </xdr:from>
    <xdr:to>
      <xdr:col>98</xdr:col>
      <xdr:colOff>38100</xdr:colOff>
      <xdr:row>77</xdr:row>
      <xdr:rowOff>125417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116544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性質別決算においては、普通建設事業費が昨年度を上回っている。その中でも、新規整備が増額となっておりくいなエコ・スポレク公園施設機能強化事業が要因となっている。また、扶助費についても、子育て施策の拡充により、前年度を上回った。積立金については、余剰金を活用し今後の財政状況を見据え、財政調整基金及び減債基金へ積み立てをおこ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4,459
4,388
194.85
7,136,070
6,422,540
570,348
3,338,726
5,811,836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102367</xdr:rowOff>
    </xdr:from>
    <xdr:to>
      <xdr:col>24</xdr:col>
      <xdr:colOff>63500</xdr:colOff>
      <xdr:row>38</xdr:row>
      <xdr:rowOff>109339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617467"/>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102367</xdr:rowOff>
    </xdr:from>
    <xdr:to>
      <xdr:col>19</xdr:col>
      <xdr:colOff>177800</xdr:colOff>
      <xdr:row>38</xdr:row>
      <xdr:rowOff>107382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17467"/>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107382</xdr:rowOff>
    </xdr:from>
    <xdr:to>
      <xdr:col>15</xdr:col>
      <xdr:colOff>50800</xdr:colOff>
      <xdr:row>38</xdr:row>
      <xdr:rowOff>115840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2248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115840</xdr:rowOff>
    </xdr:from>
    <xdr:to>
      <xdr:col>10</xdr:col>
      <xdr:colOff>114300</xdr:colOff>
      <xdr:row>38</xdr:row>
      <xdr:rowOff>116154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30940"/>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58539</xdr:rowOff>
    </xdr:from>
    <xdr:to>
      <xdr:col>24</xdr:col>
      <xdr:colOff>114300</xdr:colOff>
      <xdr:row>38</xdr:row>
      <xdr:rowOff>160139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7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144916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8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51567</xdr:rowOff>
    </xdr:from>
    <xdr:to>
      <xdr:col>20</xdr:col>
      <xdr:colOff>38100</xdr:colOff>
      <xdr:row>38</xdr:row>
      <xdr:rowOff>153167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6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144294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56582</xdr:rowOff>
    </xdr:from>
    <xdr:to>
      <xdr:col>15</xdr:col>
      <xdr:colOff>101600</xdr:colOff>
      <xdr:row>38</xdr:row>
      <xdr:rowOff>158182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149309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65040</xdr:rowOff>
    </xdr:from>
    <xdr:to>
      <xdr:col>10</xdr:col>
      <xdr:colOff>165100</xdr:colOff>
      <xdr:row>38</xdr:row>
      <xdr:rowOff>166640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157767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7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65354</xdr:rowOff>
    </xdr:from>
    <xdr:to>
      <xdr:col>6</xdr:col>
      <xdr:colOff>38100</xdr:colOff>
      <xdr:row>38</xdr:row>
      <xdr:rowOff>166954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158081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160844</xdr:rowOff>
    </xdr:from>
    <xdr:to>
      <xdr:col>24</xdr:col>
      <xdr:colOff>63500</xdr:colOff>
      <xdr:row>58</xdr:row>
      <xdr:rowOff>7569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33494"/>
          <a:ext cx="83820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157010</xdr:rowOff>
    </xdr:from>
    <xdr:to>
      <xdr:col>19</xdr:col>
      <xdr:colOff>177800</xdr:colOff>
      <xdr:row>57</xdr:row>
      <xdr:rowOff>160844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29660"/>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157010</xdr:rowOff>
    </xdr:from>
    <xdr:to>
      <xdr:col>15</xdr:col>
      <xdr:colOff>50800</xdr:colOff>
      <xdr:row>57</xdr:row>
      <xdr:rowOff>164926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29660"/>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61282</xdr:rowOff>
    </xdr:from>
    <xdr:to>
      <xdr:col>10</xdr:col>
      <xdr:colOff>114300</xdr:colOff>
      <xdr:row>57</xdr:row>
      <xdr:rowOff>164926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33932"/>
          <a:ext cx="889000" cy="10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128219</xdr:rowOff>
    </xdr:from>
    <xdr:to>
      <xdr:col>24</xdr:col>
      <xdr:colOff>114300</xdr:colOff>
      <xdr:row>58</xdr:row>
      <xdr:rowOff>58369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43146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110044</xdr:rowOff>
    </xdr:from>
    <xdr:to>
      <xdr:col>20</xdr:col>
      <xdr:colOff>38100</xdr:colOff>
      <xdr:row>58</xdr:row>
      <xdr:rowOff>40194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31321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106210</xdr:rowOff>
    </xdr:from>
    <xdr:to>
      <xdr:col>15</xdr:col>
      <xdr:colOff>101600</xdr:colOff>
      <xdr:row>58</xdr:row>
      <xdr:rowOff>36360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27487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7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114126</xdr:rowOff>
    </xdr:from>
    <xdr:to>
      <xdr:col>10</xdr:col>
      <xdr:colOff>165100</xdr:colOff>
      <xdr:row>58</xdr:row>
      <xdr:rowOff>44276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7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10482</xdr:rowOff>
    </xdr:from>
    <xdr:to>
      <xdr:col>6</xdr:col>
      <xdr:colOff>38100</xdr:colOff>
      <xdr:row>57</xdr:row>
      <xdr:rowOff>112082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128609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5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149730</xdr:rowOff>
    </xdr:from>
    <xdr:to>
      <xdr:col>24</xdr:col>
      <xdr:colOff>63500</xdr:colOff>
      <xdr:row>78</xdr:row>
      <xdr:rowOff>146869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51380"/>
          <a:ext cx="838200" cy="16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149730</xdr:rowOff>
    </xdr:from>
    <xdr:to>
      <xdr:col>19</xdr:col>
      <xdr:colOff>177800</xdr:colOff>
      <xdr:row>78</xdr:row>
      <xdr:rowOff>162847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51380"/>
          <a:ext cx="889000" cy="18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162847</xdr:rowOff>
    </xdr:from>
    <xdr:to>
      <xdr:col>15</xdr:col>
      <xdr:colOff>50800</xdr:colOff>
      <xdr:row>78</xdr:row>
      <xdr:rowOff>170117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535947"/>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52663</xdr:rowOff>
    </xdr:from>
    <xdr:to>
      <xdr:col>10</xdr:col>
      <xdr:colOff>114300</xdr:colOff>
      <xdr:row>78</xdr:row>
      <xdr:rowOff>170117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425763"/>
          <a:ext cx="889000" cy="1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96069</xdr:rowOff>
    </xdr:from>
    <xdr:to>
      <xdr:col>24</xdr:col>
      <xdr:colOff>114300</xdr:colOff>
      <xdr:row>79</xdr:row>
      <xdr:rowOff>26219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10996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98930</xdr:rowOff>
    </xdr:from>
    <xdr:to>
      <xdr:col>20</xdr:col>
      <xdr:colOff>38100</xdr:colOff>
      <xdr:row>78</xdr:row>
      <xdr:rowOff>29080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20207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9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112047</xdr:rowOff>
    </xdr:from>
    <xdr:to>
      <xdr:col>15</xdr:col>
      <xdr:colOff>101600</xdr:colOff>
      <xdr:row>79</xdr:row>
      <xdr:rowOff>42197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33324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7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119317</xdr:rowOff>
    </xdr:from>
    <xdr:to>
      <xdr:col>10</xdr:col>
      <xdr:colOff>165100</xdr:colOff>
      <xdr:row>79</xdr:row>
      <xdr:rowOff>49467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40594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8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1863</xdr:rowOff>
    </xdr:from>
    <xdr:to>
      <xdr:col>6</xdr:col>
      <xdr:colOff>38100</xdr:colOff>
      <xdr:row>78</xdr:row>
      <xdr:rowOff>103463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94590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6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167810</xdr:rowOff>
    </xdr:from>
    <xdr:to>
      <xdr:col>24</xdr:col>
      <xdr:colOff>63500</xdr:colOff>
      <xdr:row>98</xdr:row>
      <xdr:rowOff>20005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8460"/>
          <a:ext cx="8382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20005</xdr:rowOff>
    </xdr:from>
    <xdr:to>
      <xdr:col>19</xdr:col>
      <xdr:colOff>177800</xdr:colOff>
      <xdr:row>98</xdr:row>
      <xdr:rowOff>42100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22105"/>
          <a:ext cx="889000" cy="2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29845</xdr:rowOff>
    </xdr:from>
    <xdr:to>
      <xdr:col>15</xdr:col>
      <xdr:colOff>50800</xdr:colOff>
      <xdr:row>98</xdr:row>
      <xdr:rowOff>42100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1945"/>
          <a:ext cx="889000" cy="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29749</xdr:rowOff>
    </xdr:from>
    <xdr:to>
      <xdr:col>10</xdr:col>
      <xdr:colOff>114300</xdr:colOff>
      <xdr:row>98</xdr:row>
      <xdr:rowOff>29845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3184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117010</xdr:rowOff>
    </xdr:from>
    <xdr:to>
      <xdr:col>24</xdr:col>
      <xdr:colOff>114300</xdr:colOff>
      <xdr:row>98</xdr:row>
      <xdr:rowOff>47160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95437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140655</xdr:rowOff>
    </xdr:from>
    <xdr:to>
      <xdr:col>20</xdr:col>
      <xdr:colOff>38100</xdr:colOff>
      <xdr:row>98</xdr:row>
      <xdr:rowOff>70805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61932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162750</xdr:rowOff>
    </xdr:from>
    <xdr:to>
      <xdr:col>15</xdr:col>
      <xdr:colOff>101600</xdr:colOff>
      <xdr:row>98</xdr:row>
      <xdr:rowOff>92900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84027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150495</xdr:rowOff>
    </xdr:from>
    <xdr:to>
      <xdr:col>10</xdr:col>
      <xdr:colOff>165100</xdr:colOff>
      <xdr:row>98</xdr:row>
      <xdr:rowOff>80645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71772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150399</xdr:rowOff>
    </xdr:from>
    <xdr:to>
      <xdr:col>6</xdr:col>
      <xdr:colOff>38100</xdr:colOff>
      <xdr:row>98</xdr:row>
      <xdr:rowOff>80549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71676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33775</xdr:rowOff>
    </xdr:from>
    <xdr:to>
      <xdr:col>55</xdr:col>
      <xdr:colOff>0</xdr:colOff>
      <xdr:row>58</xdr:row>
      <xdr:rowOff>48533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6425"/>
          <a:ext cx="838200" cy="18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169148</xdr:rowOff>
    </xdr:from>
    <xdr:to>
      <xdr:col>50</xdr:col>
      <xdr:colOff>114300</xdr:colOff>
      <xdr:row>58</xdr:row>
      <xdr:rowOff>48533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41798"/>
          <a:ext cx="889000" cy="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169148</xdr:rowOff>
    </xdr:from>
    <xdr:to>
      <xdr:col>45</xdr:col>
      <xdr:colOff>177800</xdr:colOff>
      <xdr:row>58</xdr:row>
      <xdr:rowOff>42966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41798"/>
          <a:ext cx="889000" cy="4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42966</xdr:rowOff>
    </xdr:from>
    <xdr:to>
      <xdr:col>41</xdr:col>
      <xdr:colOff>50800</xdr:colOff>
      <xdr:row>58</xdr:row>
      <xdr:rowOff>43785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87066"/>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154425</xdr:rowOff>
    </xdr:from>
    <xdr:to>
      <xdr:col>55</xdr:col>
      <xdr:colOff>50800</xdr:colOff>
      <xdr:row>57</xdr:row>
      <xdr:rowOff>84575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5852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169183</xdr:rowOff>
    </xdr:from>
    <xdr:to>
      <xdr:col>50</xdr:col>
      <xdr:colOff>165100</xdr:colOff>
      <xdr:row>58</xdr:row>
      <xdr:rowOff>99333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90460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118348</xdr:rowOff>
    </xdr:from>
    <xdr:to>
      <xdr:col>46</xdr:col>
      <xdr:colOff>38100</xdr:colOff>
      <xdr:row>58</xdr:row>
      <xdr:rowOff>48498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65025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6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163616</xdr:rowOff>
    </xdr:from>
    <xdr:to>
      <xdr:col>41</xdr:col>
      <xdr:colOff>101600</xdr:colOff>
      <xdr:row>58</xdr:row>
      <xdr:rowOff>93766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84893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2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164435</xdr:rowOff>
    </xdr:from>
    <xdr:to>
      <xdr:col>36</xdr:col>
      <xdr:colOff>165100</xdr:colOff>
      <xdr:row>58</xdr:row>
      <xdr:rowOff>94585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85712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2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155733</xdr:rowOff>
    </xdr:from>
    <xdr:to>
      <xdr:col>55</xdr:col>
      <xdr:colOff>0</xdr:colOff>
      <xdr:row>79</xdr:row>
      <xdr:rowOff>5646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8833"/>
          <a:ext cx="838200" cy="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155733</xdr:rowOff>
    </xdr:from>
    <xdr:to>
      <xdr:col>50</xdr:col>
      <xdr:colOff>114300</xdr:colOff>
      <xdr:row>79</xdr:row>
      <xdr:rowOff>43267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28833"/>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15703</xdr:rowOff>
    </xdr:from>
    <xdr:to>
      <xdr:col>45</xdr:col>
      <xdr:colOff>177800</xdr:colOff>
      <xdr:row>79</xdr:row>
      <xdr:rowOff>43267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88803"/>
          <a:ext cx="889000" cy="19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15703</xdr:rowOff>
    </xdr:from>
    <xdr:to>
      <xdr:col>41</xdr:col>
      <xdr:colOff>50800</xdr:colOff>
      <xdr:row>78</xdr:row>
      <xdr:rowOff>159378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88803"/>
          <a:ext cx="889000" cy="1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126296</xdr:rowOff>
    </xdr:from>
    <xdr:to>
      <xdr:col>55</xdr:col>
      <xdr:colOff>50800</xdr:colOff>
      <xdr:row>79</xdr:row>
      <xdr:rowOff>56446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104933</xdr:rowOff>
    </xdr:from>
    <xdr:to>
      <xdr:col>50</xdr:col>
      <xdr:colOff>165100</xdr:colOff>
      <xdr:row>79</xdr:row>
      <xdr:rowOff>35083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51610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5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163917</xdr:rowOff>
    </xdr:from>
    <xdr:to>
      <xdr:col>46</xdr:col>
      <xdr:colOff>38100</xdr:colOff>
      <xdr:row>79</xdr:row>
      <xdr:rowOff>94067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85194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136353</xdr:rowOff>
    </xdr:from>
    <xdr:to>
      <xdr:col>41</xdr:col>
      <xdr:colOff>101600</xdr:colOff>
      <xdr:row>78</xdr:row>
      <xdr:rowOff>66503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83030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108578</xdr:rowOff>
    </xdr:from>
    <xdr:to>
      <xdr:col>36</xdr:col>
      <xdr:colOff>165100</xdr:colOff>
      <xdr:row>79</xdr:row>
      <xdr:rowOff>38728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29855</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57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113663</xdr:rowOff>
    </xdr:from>
    <xdr:to>
      <xdr:col>55</xdr:col>
      <xdr:colOff>0</xdr:colOff>
      <xdr:row>98</xdr:row>
      <xdr:rowOff>114667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15763"/>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113663</xdr:rowOff>
    </xdr:from>
    <xdr:to>
      <xdr:col>50</xdr:col>
      <xdr:colOff>114300</xdr:colOff>
      <xdr:row>98</xdr:row>
      <xdr:rowOff>115286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15763"/>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80933</xdr:rowOff>
    </xdr:from>
    <xdr:to>
      <xdr:col>45</xdr:col>
      <xdr:colOff>177800</xdr:colOff>
      <xdr:row>98</xdr:row>
      <xdr:rowOff>115286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83033"/>
          <a:ext cx="889000" cy="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80933</xdr:rowOff>
    </xdr:from>
    <xdr:to>
      <xdr:col>41</xdr:col>
      <xdr:colOff>50800</xdr:colOff>
      <xdr:row>98</xdr:row>
      <xdr:rowOff>89649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83033"/>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63867</xdr:rowOff>
    </xdr:from>
    <xdr:to>
      <xdr:col>55</xdr:col>
      <xdr:colOff>50800</xdr:colOff>
      <xdr:row>98</xdr:row>
      <xdr:rowOff>165467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150244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8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62863</xdr:rowOff>
    </xdr:from>
    <xdr:to>
      <xdr:col>50</xdr:col>
      <xdr:colOff>165100</xdr:colOff>
      <xdr:row>98</xdr:row>
      <xdr:rowOff>164463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155590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5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64486</xdr:rowOff>
    </xdr:from>
    <xdr:to>
      <xdr:col>46</xdr:col>
      <xdr:colOff>38100</xdr:colOff>
      <xdr:row>98</xdr:row>
      <xdr:rowOff>166086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157213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30133</xdr:rowOff>
    </xdr:from>
    <xdr:to>
      <xdr:col>41</xdr:col>
      <xdr:colOff>101600</xdr:colOff>
      <xdr:row>98</xdr:row>
      <xdr:rowOff>131733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122860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38849</xdr:rowOff>
    </xdr:from>
    <xdr:to>
      <xdr:col>36</xdr:col>
      <xdr:colOff>165100</xdr:colOff>
      <xdr:row>98</xdr:row>
      <xdr:rowOff>140449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131576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3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32803</xdr:rowOff>
    </xdr:from>
    <xdr:to>
      <xdr:col>85</xdr:col>
      <xdr:colOff>127000</xdr:colOff>
      <xdr:row>38</xdr:row>
      <xdr:rowOff>37219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47903"/>
          <a:ext cx="83820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37219</xdr:rowOff>
    </xdr:from>
    <xdr:to>
      <xdr:col>81</xdr:col>
      <xdr:colOff>50800</xdr:colOff>
      <xdr:row>38</xdr:row>
      <xdr:rowOff>49803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52319"/>
          <a:ext cx="8890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48073</xdr:rowOff>
    </xdr:from>
    <xdr:to>
      <xdr:col>76</xdr:col>
      <xdr:colOff>114300</xdr:colOff>
      <xdr:row>38</xdr:row>
      <xdr:rowOff>49803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63173"/>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37268</xdr:rowOff>
    </xdr:from>
    <xdr:to>
      <xdr:col>71</xdr:col>
      <xdr:colOff>177800</xdr:colOff>
      <xdr:row>38</xdr:row>
      <xdr:rowOff>48073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52368"/>
          <a:ext cx="889000" cy="1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153453</xdr:rowOff>
    </xdr:from>
    <xdr:to>
      <xdr:col>85</xdr:col>
      <xdr:colOff>177800</xdr:colOff>
      <xdr:row>38</xdr:row>
      <xdr:rowOff>83603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131880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157869</xdr:rowOff>
    </xdr:from>
    <xdr:to>
      <xdr:col>81</xdr:col>
      <xdr:colOff>101600</xdr:colOff>
      <xdr:row>38</xdr:row>
      <xdr:rowOff>88019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79146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9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170453</xdr:rowOff>
    </xdr:from>
    <xdr:to>
      <xdr:col>76</xdr:col>
      <xdr:colOff>165100</xdr:colOff>
      <xdr:row>38</xdr:row>
      <xdr:rowOff>100603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91730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168723</xdr:rowOff>
    </xdr:from>
    <xdr:to>
      <xdr:col>72</xdr:col>
      <xdr:colOff>38100</xdr:colOff>
      <xdr:row>38</xdr:row>
      <xdr:rowOff>98873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1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90000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0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157918</xdr:rowOff>
    </xdr:from>
    <xdr:to>
      <xdr:col>67</xdr:col>
      <xdr:colOff>101600</xdr:colOff>
      <xdr:row>38</xdr:row>
      <xdr:rowOff>88068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79195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9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82562</xdr:rowOff>
    </xdr:from>
    <xdr:to>
      <xdr:col>85</xdr:col>
      <xdr:colOff>127000</xdr:colOff>
      <xdr:row>56</xdr:row>
      <xdr:rowOff>7820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512312"/>
          <a:ext cx="838200" cy="9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82562</xdr:rowOff>
    </xdr:from>
    <xdr:to>
      <xdr:col>81</xdr:col>
      <xdr:colOff>50800</xdr:colOff>
      <xdr:row>56</xdr:row>
      <xdr:rowOff>35723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12312"/>
          <a:ext cx="889000" cy="1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35723</xdr:rowOff>
    </xdr:from>
    <xdr:to>
      <xdr:col>76</xdr:col>
      <xdr:colOff>114300</xdr:colOff>
      <xdr:row>57</xdr:row>
      <xdr:rowOff>102819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36923"/>
          <a:ext cx="889000" cy="2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77888</xdr:rowOff>
    </xdr:from>
    <xdr:to>
      <xdr:col>71</xdr:col>
      <xdr:colOff>177800</xdr:colOff>
      <xdr:row>57</xdr:row>
      <xdr:rowOff>102819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50538"/>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128470</xdr:rowOff>
    </xdr:from>
    <xdr:to>
      <xdr:col>85</xdr:col>
      <xdr:colOff>177800</xdr:colOff>
      <xdr:row>56</xdr:row>
      <xdr:rowOff>58620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151347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0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31762</xdr:rowOff>
    </xdr:from>
    <xdr:to>
      <xdr:col>81</xdr:col>
      <xdr:colOff>101600</xdr:colOff>
      <xdr:row>55</xdr:row>
      <xdr:rowOff>133362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149889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23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156373</xdr:rowOff>
    </xdr:from>
    <xdr:to>
      <xdr:col>76</xdr:col>
      <xdr:colOff>165100</xdr:colOff>
      <xdr:row>56</xdr:row>
      <xdr:rowOff>86523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103050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6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52019</xdr:rowOff>
    </xdr:from>
    <xdr:to>
      <xdr:col>72</xdr:col>
      <xdr:colOff>38100</xdr:colOff>
      <xdr:row>57</xdr:row>
      <xdr:rowOff>153619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170146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9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27088</xdr:rowOff>
    </xdr:from>
    <xdr:to>
      <xdr:col>67</xdr:col>
      <xdr:colOff>101600</xdr:colOff>
      <xdr:row>57</xdr:row>
      <xdr:rowOff>128688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145215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7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169971</xdr:rowOff>
    </xdr:from>
    <xdr:to>
      <xdr:col>85</xdr:col>
      <xdr:colOff>127000</xdr:colOff>
      <xdr:row>79</xdr:row>
      <xdr:rowOff>38815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43071"/>
          <a:ext cx="838200" cy="4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37782</xdr:rowOff>
    </xdr:from>
    <xdr:to>
      <xdr:col>81</xdr:col>
      <xdr:colOff>50800</xdr:colOff>
      <xdr:row>79</xdr:row>
      <xdr:rowOff>38815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2332"/>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37782</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82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119171</xdr:rowOff>
    </xdr:from>
    <xdr:to>
      <xdr:col>85</xdr:col>
      <xdr:colOff>177800</xdr:colOff>
      <xdr:row>79</xdr:row>
      <xdr:rowOff>49321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159465</xdr:rowOff>
    </xdr:from>
    <xdr:to>
      <xdr:col>81</xdr:col>
      <xdr:colOff>101600</xdr:colOff>
      <xdr:row>79</xdr:row>
      <xdr:rowOff>89615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80742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158432</xdr:rowOff>
    </xdr:from>
    <xdr:to>
      <xdr:col>76</xdr:col>
      <xdr:colOff>165100</xdr:colOff>
      <xdr:row>79</xdr:row>
      <xdr:rowOff>88582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79709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99152</xdr:rowOff>
    </xdr:from>
    <xdr:to>
      <xdr:col>85</xdr:col>
      <xdr:colOff>127000</xdr:colOff>
      <xdr:row>97</xdr:row>
      <xdr:rowOff>102017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29802"/>
          <a:ext cx="8382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84551</xdr:rowOff>
    </xdr:from>
    <xdr:to>
      <xdr:col>81</xdr:col>
      <xdr:colOff>50800</xdr:colOff>
      <xdr:row>97</xdr:row>
      <xdr:rowOff>99152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15201"/>
          <a:ext cx="889000" cy="1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84551</xdr:rowOff>
    </xdr:from>
    <xdr:to>
      <xdr:col>76</xdr:col>
      <xdr:colOff>114300</xdr:colOff>
      <xdr:row>97</xdr:row>
      <xdr:rowOff>115312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15201"/>
          <a:ext cx="8890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115312</xdr:rowOff>
    </xdr:from>
    <xdr:to>
      <xdr:col>71</xdr:col>
      <xdr:colOff>177800</xdr:colOff>
      <xdr:row>97</xdr:row>
      <xdr:rowOff>127214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45962"/>
          <a:ext cx="889000" cy="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51217</xdr:rowOff>
    </xdr:from>
    <xdr:to>
      <xdr:col>85</xdr:col>
      <xdr:colOff>177800</xdr:colOff>
      <xdr:row>97</xdr:row>
      <xdr:rowOff>152817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29644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48352</xdr:rowOff>
    </xdr:from>
    <xdr:to>
      <xdr:col>81</xdr:col>
      <xdr:colOff>101600</xdr:colOff>
      <xdr:row>97</xdr:row>
      <xdr:rowOff>149952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141079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7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33751</xdr:rowOff>
    </xdr:from>
    <xdr:to>
      <xdr:col>76</xdr:col>
      <xdr:colOff>165100</xdr:colOff>
      <xdr:row>97</xdr:row>
      <xdr:rowOff>135351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126478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5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64512</xdr:rowOff>
    </xdr:from>
    <xdr:to>
      <xdr:col>72</xdr:col>
      <xdr:colOff>38100</xdr:colOff>
      <xdr:row>97</xdr:row>
      <xdr:rowOff>166112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157239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76414</xdr:rowOff>
    </xdr:from>
    <xdr:to>
      <xdr:col>67</xdr:col>
      <xdr:colOff>101600</xdr:colOff>
      <xdr:row>98</xdr:row>
      <xdr:rowOff>6564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169141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79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目的別歳出決算分析（住民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コスト）については、教育費が公民館建設事業、体育施設整備が増額の主な要因で、農林水産業費の増加については、農地基盤整備事業が新規事業として開始されたことによる増の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土木費の減少は、村道整備事業等の事業量の減少が要因となっている。全体として、類似団体平均値を下回っており引き続き適正に予算配分を行い、上回っている項目については内容等を分析し費用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実質収支額は増加したが、これについては北部豪雨災害の復旧に備えた財源の確保によるものとなっている。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財政調整基金は、預金利子のみ基金に積み立てたが、剰余金の状況に応じて財政調整基金に積立を実施していく。</a:t>
          </a:r>
        </a:p>
        <a:p>
          <a:r>
            <a:rPr kumimoji="1" lang="ja-JP" altLang="en-US" sz="1400">
              <a:solidFill>
                <a:schemeClr val="tx1"/>
              </a:solidFill>
              <a:latin typeface="ＭＳ ゴシック" pitchFamily="49" charset="-128"/>
              <a:ea typeface="ＭＳ ゴシック" pitchFamily="49" charset="-128"/>
            </a:rPr>
            <a:t>　実質単年度収支は、形式収支、翌年度繰越事業の増減によるもので、単年度限りのものである。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一般会計、簡易水道特別会計、後期高齢者医療特別会計は黒字で推移している。</a:t>
          </a:r>
        </a:p>
        <a:p>
          <a:r>
            <a:rPr kumimoji="1" lang="ja-JP" altLang="en-US" sz="1400">
              <a:latin typeface="ＭＳ ゴシック" pitchFamily="49" charset="-128"/>
              <a:ea typeface="ＭＳ ゴシック" pitchFamily="49" charset="-128"/>
            </a:rPr>
            <a:t>一方、国民健康保険特別会計、後期高齢者特別会計については、プラスマイナスゼロとなっており、国民健康保険特別会計は、赤字を解消できた。引き続き医療費水準の適正化を図るとともに、国民健康保険税の収納率の向上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3" sqref="B3:K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7136070</v>
      </c>
      <c r="BO4" s="449"/>
      <c r="BP4" s="449"/>
      <c r="BQ4" s="449"/>
      <c r="BR4" s="449"/>
      <c r="BS4" s="449"/>
      <c r="BT4" s="449"/>
      <c r="BU4" s="450"/>
      <c r="BV4" s="448">
        <v>7294067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17.100000000000001</v>
      </c>
      <c r="CU4" s="589"/>
      <c r="CV4" s="589"/>
      <c r="CW4" s="589"/>
      <c r="CX4" s="589"/>
      <c r="CY4" s="589"/>
      <c r="CZ4" s="589"/>
      <c r="DA4" s="590"/>
      <c r="DB4" s="588">
        <v>11.9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6422540</v>
      </c>
      <c r="BO5" s="420"/>
      <c r="BP5" s="420"/>
      <c r="BQ5" s="420"/>
      <c r="BR5" s="420"/>
      <c r="BS5" s="420"/>
      <c r="BT5" s="420"/>
      <c r="BU5" s="421"/>
      <c r="BV5" s="419">
        <v>6797536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87.5</v>
      </c>
      <c r="CU5" s="417"/>
      <c r="CV5" s="417"/>
      <c r="CW5" s="417"/>
      <c r="CX5" s="417"/>
      <c r="CY5" s="417"/>
      <c r="CZ5" s="417"/>
      <c r="DA5" s="418"/>
      <c r="DB5" s="416">
        <v>88.7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713530</v>
      </c>
      <c r="BO6" s="420"/>
      <c r="BP6" s="420"/>
      <c r="BQ6" s="420"/>
      <c r="BR6" s="420"/>
      <c r="BS6" s="420"/>
      <c r="BT6" s="420"/>
      <c r="BU6" s="421"/>
      <c r="BV6" s="419">
        <v>496531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87.6</v>
      </c>
      <c r="CU6" s="563"/>
      <c r="CV6" s="563"/>
      <c r="CW6" s="563"/>
      <c r="CX6" s="563"/>
      <c r="CY6" s="563"/>
      <c r="CZ6" s="563"/>
      <c r="DA6" s="564"/>
      <c r="DB6" s="562">
        <v>89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143182</v>
      </c>
      <c r="BO7" s="420"/>
      <c r="BP7" s="420"/>
      <c r="BQ7" s="420"/>
      <c r="BR7" s="420"/>
      <c r="BS7" s="420"/>
      <c r="BT7" s="420"/>
      <c r="BU7" s="421"/>
      <c r="BV7" s="419">
        <v>107411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3338726</v>
      </c>
      <c r="CU7" s="420"/>
      <c r="CV7" s="420"/>
      <c r="CW7" s="420"/>
      <c r="CX7" s="420"/>
      <c r="CY7" s="420"/>
      <c r="CZ7" s="420"/>
      <c r="DA7" s="421"/>
      <c r="DB7" s="419">
        <v>3271679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570348</v>
      </c>
      <c r="BO8" s="420"/>
      <c r="BP8" s="420"/>
      <c r="BQ8" s="420"/>
      <c r="BR8" s="420"/>
      <c r="BS8" s="420"/>
      <c r="BT8" s="420"/>
      <c r="BU8" s="421"/>
      <c r="BV8" s="419">
        <v>389120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4517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181228</v>
      </c>
      <c r="BO9" s="420"/>
      <c r="BP9" s="420"/>
      <c r="BQ9" s="420"/>
      <c r="BR9" s="420"/>
      <c r="BS9" s="420"/>
      <c r="BT9" s="420"/>
      <c r="BU9" s="421"/>
      <c r="BV9" s="419">
        <v>63712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15.4</v>
      </c>
      <c r="CU9" s="417"/>
      <c r="CV9" s="417"/>
      <c r="CW9" s="417"/>
      <c r="CX9" s="417"/>
      <c r="CY9" s="417"/>
      <c r="CZ9" s="417"/>
      <c r="DA9" s="418"/>
      <c r="DB9" s="416">
        <v>16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4908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265</v>
      </c>
      <c r="BO10" s="420"/>
      <c r="BP10" s="420"/>
      <c r="BQ10" s="420"/>
      <c r="BR10" s="420"/>
      <c r="BS10" s="420"/>
      <c r="BT10" s="420"/>
      <c r="BU10" s="421"/>
      <c r="BV10" s="419">
        <v>100012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4459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4388</v>
      </c>
      <c r="S13" s="507"/>
      <c r="T13" s="507"/>
      <c r="U13" s="507"/>
      <c r="V13" s="508"/>
      <c r="W13" s="509" t="s">
        <v>131</v>
      </c>
      <c r="X13" s="405"/>
      <c r="Y13" s="405"/>
      <c r="Z13" s="405"/>
      <c r="AA13" s="405"/>
      <c r="AB13" s="406"/>
      <c r="AC13" s="372">
        <v>442</v>
      </c>
      <c r="AD13" s="373"/>
      <c r="AE13" s="373"/>
      <c r="AF13" s="373"/>
      <c r="AG13" s="374"/>
      <c r="AH13" s="372">
        <v>424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181493</v>
      </c>
      <c r="BO13" s="420"/>
      <c r="BP13" s="420"/>
      <c r="BQ13" s="420"/>
      <c r="BR13" s="420"/>
      <c r="BS13" s="420"/>
      <c r="BT13" s="420"/>
      <c r="BU13" s="421"/>
      <c r="BV13" s="419">
        <v>163724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7.9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4512</v>
      </c>
      <c r="S14" s="507"/>
      <c r="T14" s="507"/>
      <c r="U14" s="507"/>
      <c r="V14" s="508"/>
      <c r="W14" s="510"/>
      <c r="X14" s="408"/>
      <c r="Y14" s="408"/>
      <c r="Z14" s="408"/>
      <c r="AA14" s="408"/>
      <c r="AB14" s="409"/>
      <c r="AC14" s="499">
        <v>19.8</v>
      </c>
      <c r="AD14" s="500"/>
      <c r="AE14" s="500"/>
      <c r="AF14" s="500"/>
      <c r="AG14" s="501"/>
      <c r="AH14" s="499">
        <v>18.8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4446</v>
      </c>
      <c r="S15" s="507"/>
      <c r="T15" s="507"/>
      <c r="U15" s="507"/>
      <c r="V15" s="508"/>
      <c r="W15" s="509" t="s">
        <v>137</v>
      </c>
      <c r="X15" s="405"/>
      <c r="Y15" s="405"/>
      <c r="Z15" s="405"/>
      <c r="AA15" s="405"/>
      <c r="AB15" s="406"/>
      <c r="AC15" s="372">
        <v>287</v>
      </c>
      <c r="AD15" s="373"/>
      <c r="AE15" s="373"/>
      <c r="AF15" s="373"/>
      <c r="AG15" s="374"/>
      <c r="AH15" s="372">
        <v>351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638521</v>
      </c>
      <c r="BO15" s="449"/>
      <c r="BP15" s="449"/>
      <c r="BQ15" s="449"/>
      <c r="BR15" s="449"/>
      <c r="BS15" s="449"/>
      <c r="BT15" s="449"/>
      <c r="BU15" s="450"/>
      <c r="BV15" s="448">
        <v>621630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12.8</v>
      </c>
      <c r="AD16" s="500"/>
      <c r="AE16" s="500"/>
      <c r="AF16" s="500"/>
      <c r="AG16" s="501"/>
      <c r="AH16" s="499">
        <v>15.5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3166936</v>
      </c>
      <c r="BO16" s="420"/>
      <c r="BP16" s="420"/>
      <c r="BQ16" s="420"/>
      <c r="BR16" s="420"/>
      <c r="BS16" s="420"/>
      <c r="BT16" s="420"/>
      <c r="BU16" s="421"/>
      <c r="BV16" s="419">
        <v>3094894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1506</v>
      </c>
      <c r="AD17" s="373"/>
      <c r="AE17" s="373"/>
      <c r="AF17" s="373"/>
      <c r="AG17" s="374"/>
      <c r="AH17" s="372">
        <v>1486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806160</v>
      </c>
      <c r="BO17" s="420"/>
      <c r="BP17" s="420"/>
      <c r="BQ17" s="420"/>
      <c r="BR17" s="420"/>
      <c r="BS17" s="420"/>
      <c r="BT17" s="420"/>
      <c r="BU17" s="421"/>
      <c r="BV17" s="419">
        <v>785515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194.85</v>
      </c>
      <c r="M18" s="472"/>
      <c r="N18" s="472"/>
      <c r="O18" s="472"/>
      <c r="P18" s="472"/>
      <c r="Q18" s="472"/>
      <c r="R18" s="473"/>
      <c r="S18" s="473"/>
      <c r="T18" s="473"/>
      <c r="U18" s="473"/>
      <c r="V18" s="474"/>
      <c r="W18" s="490"/>
      <c r="X18" s="491"/>
      <c r="Y18" s="491"/>
      <c r="Z18" s="491"/>
      <c r="AA18" s="491"/>
      <c r="AB18" s="515"/>
      <c r="AC18" s="389">
        <v>67.400000000000006</v>
      </c>
      <c r="AD18" s="390"/>
      <c r="AE18" s="390"/>
      <c r="AF18" s="390"/>
      <c r="AG18" s="475"/>
      <c r="AH18" s="389">
        <v>65.7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3014266</v>
      </c>
      <c r="BO18" s="420"/>
      <c r="BP18" s="420"/>
      <c r="BQ18" s="420"/>
      <c r="BR18" s="420"/>
      <c r="BS18" s="420"/>
      <c r="BT18" s="420"/>
      <c r="BU18" s="421"/>
      <c r="BV18" s="419">
        <v>2997388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4330191</v>
      </c>
      <c r="BO19" s="420"/>
      <c r="BP19" s="420"/>
      <c r="BQ19" s="420"/>
      <c r="BR19" s="420"/>
      <c r="BS19" s="420"/>
      <c r="BT19" s="420"/>
      <c r="BU19" s="421"/>
      <c r="BV19" s="419">
        <v>4258491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1976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5811836</v>
      </c>
      <c r="BO22" s="449"/>
      <c r="BP22" s="449"/>
      <c r="BQ22" s="449"/>
      <c r="BR22" s="449"/>
      <c r="BS22" s="449"/>
      <c r="BT22" s="449"/>
      <c r="BU22" s="450"/>
      <c r="BV22" s="448">
        <v>5917627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5412348</v>
      </c>
      <c r="BO23" s="420"/>
      <c r="BP23" s="420"/>
      <c r="BQ23" s="420"/>
      <c r="BR23" s="420"/>
      <c r="BS23" s="420"/>
      <c r="BT23" s="420"/>
      <c r="BU23" s="421"/>
      <c r="BV23" s="419">
        <v>5492510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92</v>
      </c>
      <c r="AI24" s="373"/>
      <c r="AJ24" s="373"/>
      <c r="AK24" s="373"/>
      <c r="AL24" s="374"/>
      <c r="AM24" s="372">
        <v>269192</v>
      </c>
      <c r="AN24" s="373"/>
      <c r="AO24" s="373"/>
      <c r="AP24" s="373"/>
      <c r="AQ24" s="373"/>
      <c r="AR24" s="374"/>
      <c r="AS24" s="372">
        <v>2926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4599280</v>
      </c>
      <c r="BO24" s="420"/>
      <c r="BP24" s="420"/>
      <c r="BQ24" s="420"/>
      <c r="BR24" s="420"/>
      <c r="BS24" s="420"/>
      <c r="BT24" s="420"/>
      <c r="BU24" s="421"/>
      <c r="BV24" s="419">
        <v>4559700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5840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5490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2655</v>
      </c>
      <c r="R27" s="373"/>
      <c r="S27" s="373"/>
      <c r="T27" s="373"/>
      <c r="U27" s="373"/>
      <c r="V27" s="374"/>
      <c r="W27" s="462"/>
      <c r="X27" s="399"/>
      <c r="Y27" s="400"/>
      <c r="Z27" s="375" t="s">
        <v>172</v>
      </c>
      <c r="AA27" s="376"/>
      <c r="AB27" s="376"/>
      <c r="AC27" s="376"/>
      <c r="AD27" s="376"/>
      <c r="AE27" s="376"/>
      <c r="AF27" s="376"/>
      <c r="AG27" s="377"/>
      <c r="AH27" s="372">
        <v>11</v>
      </c>
      <c r="AI27" s="373"/>
      <c r="AJ27" s="373"/>
      <c r="AK27" s="373"/>
      <c r="AL27" s="374"/>
      <c r="AM27" s="372">
        <v>29943</v>
      </c>
      <c r="AN27" s="373"/>
      <c r="AO27" s="373"/>
      <c r="AP27" s="373"/>
      <c r="AQ27" s="373"/>
      <c r="AR27" s="374"/>
      <c r="AS27" s="372">
        <v>2722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62664</v>
      </c>
      <c r="BO27" s="454"/>
      <c r="BP27" s="454"/>
      <c r="BQ27" s="454"/>
      <c r="BR27" s="454"/>
      <c r="BS27" s="454"/>
      <c r="BT27" s="454"/>
      <c r="BU27" s="455"/>
      <c r="BV27" s="453">
        <v>42779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2200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1004175</v>
      </c>
      <c r="BO28" s="449"/>
      <c r="BP28" s="449"/>
      <c r="BQ28" s="449"/>
      <c r="BR28" s="449"/>
      <c r="BS28" s="449"/>
      <c r="BT28" s="449"/>
      <c r="BU28" s="450"/>
      <c r="BV28" s="448">
        <v>1003910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8</v>
      </c>
      <c r="M29" s="373"/>
      <c r="N29" s="373"/>
      <c r="O29" s="373"/>
      <c r="P29" s="374"/>
      <c r="Q29" s="372">
        <v>2050</v>
      </c>
      <c r="R29" s="373"/>
      <c r="S29" s="373"/>
      <c r="T29" s="373"/>
      <c r="U29" s="373"/>
      <c r="V29" s="374"/>
      <c r="W29" s="463"/>
      <c r="X29" s="464"/>
      <c r="Y29" s="465"/>
      <c r="Z29" s="375" t="s">
        <v>178</v>
      </c>
      <c r="AA29" s="376"/>
      <c r="AB29" s="376"/>
      <c r="AC29" s="376"/>
      <c r="AD29" s="376"/>
      <c r="AE29" s="376"/>
      <c r="AF29" s="376"/>
      <c r="AG29" s="377"/>
      <c r="AH29" s="372">
        <v>103</v>
      </c>
      <c r="AI29" s="373"/>
      <c r="AJ29" s="373"/>
      <c r="AK29" s="373"/>
      <c r="AL29" s="374"/>
      <c r="AM29" s="372">
        <v>299135</v>
      </c>
      <c r="AN29" s="373"/>
      <c r="AO29" s="373"/>
      <c r="AP29" s="373"/>
      <c r="AQ29" s="373"/>
      <c r="AR29" s="374"/>
      <c r="AS29" s="372">
        <v>2904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311057</v>
      </c>
      <c r="BO29" s="420"/>
      <c r="BP29" s="420"/>
      <c r="BQ29" s="420"/>
      <c r="BR29" s="420"/>
      <c r="BS29" s="420"/>
      <c r="BT29" s="420"/>
      <c r="BU29" s="421"/>
      <c r="BV29" s="419">
        <v>296897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93.7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1241224</v>
      </c>
      <c r="BO30" s="454"/>
      <c r="BP30" s="454"/>
      <c r="BQ30" s="454"/>
      <c r="BR30" s="454"/>
      <c r="BS30" s="454"/>
      <c r="BT30" s="454"/>
      <c r="BU30" s="455"/>
      <c r="BV30" s="453">
        <v>1319485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8PsUyhasdcvaM1LMNrOj66ZhsKadpthuawbwE8MJLV4T2WW3BHiddHegN7T/JVgnzf6v8JJpM093TJYezc/JWw==" saltValue="qxtXMuArei04hltrSKvS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529</v>
      </c>
      <c r="D34" s="1151"/>
      <c r="E34" s="1152"/>
      <c r="F34" s="32">
        <v>7.95</v>
      </c>
      <c r="G34" s="33">
        <v>17.59</v>
      </c>
      <c r="H34" s="33">
        <v>9.84</v>
      </c>
      <c r="I34" s="33">
        <v>11.89</v>
      </c>
      <c r="J34" s="34">
        <v>17.079999999999998</v>
      </c>
      <c r="K34" s="22"/>
      <c r="L34" s="22"/>
      <c r="M34" s="22"/>
      <c r="N34" s="22"/>
      <c r="O34" s="22"/>
      <c r="P34" s="22"/>
    </row>
    <row r="35" spans="1:16" ht="39" customHeight="1" x14ac:dyDescent="0.15">
      <c r="A35" s="22"/>
      <c r="B35" s="35"/>
      <c r="C35" s="1145" t="s">
        <v>530</v>
      </c>
      <c r="D35" s="1146"/>
      <c r="E35" s="1147"/>
      <c r="F35" s="36" t="s">
        <v>484</v>
      </c>
      <c r="G35" s="37" t="s">
        <v>484</v>
      </c>
      <c r="H35" s="37" t="s">
        <v>484</v>
      </c>
      <c r="I35" s="37" t="s">
        <v>484</v>
      </c>
      <c r="J35" s="38">
        <v>0.66</v>
      </c>
      <c r="K35" s="22"/>
      <c r="L35" s="22"/>
      <c r="M35" s="22"/>
      <c r="N35" s="22"/>
      <c r="O35" s="22"/>
      <c r="P35" s="22"/>
    </row>
    <row r="36" spans="1:16" ht="39" customHeight="1" x14ac:dyDescent="0.15">
      <c r="A36" s="22"/>
      <c r="B36" s="35"/>
      <c r="C36" s="1145" t="s">
        <v>531</v>
      </c>
      <c r="D36" s="1146"/>
      <c r="E36" s="1147"/>
      <c r="F36" s="36" t="s">
        <v>532</v>
      </c>
      <c r="G36" s="37" t="s">
        <v>533</v>
      </c>
      <c r="H36" s="37">
        <v>0</v>
      </c>
      <c r="I36" s="37" t="s">
        <v>534</v>
      </c>
      <c r="J36" s="38">
        <v>0</v>
      </c>
      <c r="K36" s="22"/>
      <c r="L36" s="22"/>
      <c r="M36" s="22"/>
      <c r="N36" s="22"/>
      <c r="O36" s="22"/>
      <c r="P36" s="22"/>
    </row>
    <row r="37" spans="1:16" ht="39" customHeight="1" x14ac:dyDescent="0.15">
      <c r="A37" s="22"/>
      <c r="B37" s="35"/>
      <c r="C37" s="1145" t="s">
        <v>535</v>
      </c>
      <c r="D37" s="1146"/>
      <c r="E37" s="1147"/>
      <c r="F37" s="36">
        <v>0.1</v>
      </c>
      <c r="G37" s="37">
        <v>0.09</v>
      </c>
      <c r="H37" s="37">
        <v>0.09</v>
      </c>
      <c r="I37" s="37">
        <v>0.08</v>
      </c>
      <c r="J37" s="38">
        <v>0</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537</v>
      </c>
      <c r="D43" s="1149"/>
      <c r="E43" s="1150"/>
      <c r="F43" s="41">
        <v>0.55000000000000004</v>
      </c>
      <c r="G43" s="42">
        <v>0.21</v>
      </c>
      <c r="H43" s="42">
        <v>0.26</v>
      </c>
      <c r="I43" s="42">
        <v>0.35</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tVcUTJg7HXCKKcO55w5gF0GBLdGx2OW0+1BNa1nZzGQcETe1Ot01Y+nu+kF3CzOtZ8IPQFAAPdvizqIoHdsLw==" saltValue="2aVziWwtjiyskGzPzlsy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9" zoomScale="70" zoomScaleNormal="70" zoomScaleSheetLayoutView="55" workbookViewId="0">
      <selection activeCell="O54" sqref="O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630</v>
      </c>
      <c r="L45" s="60">
        <v>656</v>
      </c>
      <c r="M45" s="60">
        <v>716</v>
      </c>
      <c r="N45" s="60">
        <v>683</v>
      </c>
      <c r="O45" s="61">
        <v>667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78"/>
      <c r="C48" s="1179"/>
      <c r="D48" s="62"/>
      <c r="E48" s="1155" t="s">
        <v>13</v>
      </c>
      <c r="F48" s="1155"/>
      <c r="G48" s="1155"/>
      <c r="H48" s="1155"/>
      <c r="I48" s="1155"/>
      <c r="J48" s="1156"/>
      <c r="K48" s="63">
        <v>43</v>
      </c>
      <c r="L48" s="64">
        <v>41</v>
      </c>
      <c r="M48" s="64">
        <v>43</v>
      </c>
      <c r="N48" s="64">
        <v>58</v>
      </c>
      <c r="O48" s="65">
        <v>48</v>
      </c>
      <c r="P48" s="48"/>
      <c r="Q48" s="48"/>
      <c r="R48" s="48"/>
      <c r="S48" s="48"/>
      <c r="T48" s="48"/>
      <c r="U48" s="48"/>
    </row>
    <row r="49" spans="1:21" ht="30.75" customHeight="1" x14ac:dyDescent="0.15">
      <c r="A49" s="48"/>
      <c r="B49" s="1178"/>
      <c r="C49" s="1179"/>
      <c r="D49" s="62"/>
      <c r="E49" s="1155" t="s">
        <v>14</v>
      </c>
      <c r="F49" s="1155"/>
      <c r="G49" s="1155"/>
      <c r="H49" s="1155"/>
      <c r="I49" s="1155"/>
      <c r="J49" s="1156"/>
      <c r="K49" s="63">
        <v>46</v>
      </c>
      <c r="L49" s="64">
        <v>22</v>
      </c>
      <c r="M49" s="64">
        <v>22</v>
      </c>
      <c r="N49" s="64">
        <v>22</v>
      </c>
      <c r="O49" s="65">
        <v>22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532</v>
      </c>
      <c r="L52" s="64">
        <v>519</v>
      </c>
      <c r="M52" s="64">
        <v>551</v>
      </c>
      <c r="N52" s="64">
        <v>526</v>
      </c>
      <c r="O52" s="65">
        <v>513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187</v>
      </c>
      <c r="L53" s="69">
        <v>200</v>
      </c>
      <c r="M53" s="69">
        <v>230</v>
      </c>
      <c r="N53" s="69">
        <v>237</v>
      </c>
      <c r="O53" s="70">
        <v>224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IVZxtlU7imNqPpB0ATgJ6xlaVPXSdChDVdof1lu0Okgw2Xw0QK8IzSVHqS/Awm78Mu9D7NRDxXrya1XzlWNYQ==" saltValue="fjVsh/YbCHjyUDM4G5vH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96" t="s">
        <v>30</v>
      </c>
      <c r="C41" s="1197"/>
      <c r="D41" s="105"/>
      <c r="E41" s="1198" t="s">
        <v>31</v>
      </c>
      <c r="F41" s="1198"/>
      <c r="G41" s="1198"/>
      <c r="H41" s="1199"/>
      <c r="I41" s="343">
        <v>6309</v>
      </c>
      <c r="J41" s="344">
        <v>6221</v>
      </c>
      <c r="K41" s="344">
        <v>5844</v>
      </c>
      <c r="L41" s="344">
        <v>5918</v>
      </c>
      <c r="M41" s="345">
        <v>5812</v>
      </c>
    </row>
    <row r="42" spans="2:13" ht="27.75" customHeight="1" x14ac:dyDescent="0.15">
      <c r="B42" s="1186"/>
      <c r="C42" s="1187"/>
      <c r="D42" s="106"/>
      <c r="E42" s="1190" t="s">
        <v>32</v>
      </c>
      <c r="F42" s="1190"/>
      <c r="G42" s="1190"/>
      <c r="H42" s="1191"/>
      <c r="I42" s="346" t="s">
        <v>484</v>
      </c>
      <c r="J42" s="347" t="s">
        <v>484</v>
      </c>
      <c r="K42" s="347" t="s">
        <v>484</v>
      </c>
      <c r="L42" s="347" t="s">
        <v>484</v>
      </c>
      <c r="M42" s="348" t="s">
        <v>484</v>
      </c>
    </row>
    <row r="43" spans="2:13" ht="27.75" customHeight="1" x14ac:dyDescent="0.15">
      <c r="B43" s="1186"/>
      <c r="C43" s="1187"/>
      <c r="D43" s="106"/>
      <c r="E43" s="1190" t="s">
        <v>33</v>
      </c>
      <c r="F43" s="1190"/>
      <c r="G43" s="1190"/>
      <c r="H43" s="1191"/>
      <c r="I43" s="346">
        <v>410</v>
      </c>
      <c r="J43" s="347">
        <v>384</v>
      </c>
      <c r="K43" s="347">
        <v>373</v>
      </c>
      <c r="L43" s="347">
        <v>404</v>
      </c>
      <c r="M43" s="348">
        <v>460</v>
      </c>
    </row>
    <row r="44" spans="2:13" ht="27.75" customHeight="1" x14ac:dyDescent="0.15">
      <c r="B44" s="1186"/>
      <c r="C44" s="1187"/>
      <c r="D44" s="106"/>
      <c r="E44" s="1190" t="s">
        <v>34</v>
      </c>
      <c r="F44" s="1190"/>
      <c r="G44" s="1190"/>
      <c r="H44" s="1191"/>
      <c r="I44" s="346">
        <v>225</v>
      </c>
      <c r="J44" s="347">
        <v>193</v>
      </c>
      <c r="K44" s="347">
        <v>162</v>
      </c>
      <c r="L44" s="347">
        <v>131</v>
      </c>
      <c r="M44" s="348">
        <v>116</v>
      </c>
    </row>
    <row r="45" spans="2:13" ht="27.75" customHeight="1" x14ac:dyDescent="0.15">
      <c r="B45" s="1186"/>
      <c r="C45" s="1187"/>
      <c r="D45" s="106"/>
      <c r="E45" s="1190" t="s">
        <v>35</v>
      </c>
      <c r="F45" s="1190"/>
      <c r="G45" s="1190"/>
      <c r="H45" s="1191"/>
      <c r="I45" s="346" t="s">
        <v>484</v>
      </c>
      <c r="J45" s="347" t="s">
        <v>484</v>
      </c>
      <c r="K45" s="347" t="s">
        <v>484</v>
      </c>
      <c r="L45" s="347" t="s">
        <v>484</v>
      </c>
      <c r="M45" s="348">
        <v>532</v>
      </c>
    </row>
    <row r="46" spans="2:13" ht="27.75" customHeight="1" x14ac:dyDescent="0.15">
      <c r="B46" s="1186"/>
      <c r="C46" s="1187"/>
      <c r="D46" s="107"/>
      <c r="E46" s="1190" t="s">
        <v>36</v>
      </c>
      <c r="F46" s="1190"/>
      <c r="G46" s="1190"/>
      <c r="H46" s="1191"/>
      <c r="I46" s="346" t="s">
        <v>484</v>
      </c>
      <c r="J46" s="347" t="s">
        <v>484</v>
      </c>
      <c r="K46" s="347" t="s">
        <v>484</v>
      </c>
      <c r="L46" s="347" t="s">
        <v>484</v>
      </c>
      <c r="M46" s="348" t="s">
        <v>484</v>
      </c>
    </row>
    <row r="47" spans="2:13" ht="27.75" customHeight="1" x14ac:dyDescent="0.15">
      <c r="B47" s="1186"/>
      <c r="C47" s="1187"/>
      <c r="D47" s="108"/>
      <c r="E47" s="1200" t="s">
        <v>37</v>
      </c>
      <c r="F47" s="1201"/>
      <c r="G47" s="1201"/>
      <c r="H47" s="1202"/>
      <c r="I47" s="346" t="s">
        <v>484</v>
      </c>
      <c r="J47" s="347" t="s">
        <v>484</v>
      </c>
      <c r="K47" s="347" t="s">
        <v>484</v>
      </c>
      <c r="L47" s="347" t="s">
        <v>484</v>
      </c>
      <c r="M47" s="348" t="s">
        <v>484</v>
      </c>
    </row>
    <row r="48" spans="2:13" ht="27.75" customHeight="1" x14ac:dyDescent="0.15">
      <c r="B48" s="1186"/>
      <c r="C48" s="1187"/>
      <c r="D48" s="106"/>
      <c r="E48" s="1190" t="s">
        <v>38</v>
      </c>
      <c r="F48" s="1190"/>
      <c r="G48" s="1190"/>
      <c r="H48" s="1191"/>
      <c r="I48" s="346" t="s">
        <v>484</v>
      </c>
      <c r="J48" s="347" t="s">
        <v>484</v>
      </c>
      <c r="K48" s="347" t="s">
        <v>484</v>
      </c>
      <c r="L48" s="347" t="s">
        <v>484</v>
      </c>
      <c r="M48" s="348" t="s">
        <v>484</v>
      </c>
    </row>
    <row r="49" spans="2:13" ht="27.75" customHeight="1" x14ac:dyDescent="0.15">
      <c r="B49" s="1188"/>
      <c r="C49" s="1189"/>
      <c r="D49" s="106"/>
      <c r="E49" s="1190" t="s">
        <v>39</v>
      </c>
      <c r="F49" s="1190"/>
      <c r="G49" s="1190"/>
      <c r="H49" s="1191"/>
      <c r="I49" s="346" t="s">
        <v>484</v>
      </c>
      <c r="J49" s="347" t="s">
        <v>484</v>
      </c>
      <c r="K49" s="347" t="s">
        <v>484</v>
      </c>
      <c r="L49" s="347" t="s">
        <v>484</v>
      </c>
      <c r="M49" s="348" t="s">
        <v>484</v>
      </c>
    </row>
    <row r="50" spans="2:13" ht="27.75" customHeight="1" x14ac:dyDescent="0.15">
      <c r="B50" s="1184" t="s">
        <v>40</v>
      </c>
      <c r="C50" s="1185"/>
      <c r="D50" s="109"/>
      <c r="E50" s="1190" t="s">
        <v>41</v>
      </c>
      <c r="F50" s="1190"/>
      <c r="G50" s="1190"/>
      <c r="H50" s="1191"/>
      <c r="I50" s="346">
        <v>1788</v>
      </c>
      <c r="J50" s="347">
        <v>2000</v>
      </c>
      <c r="K50" s="347">
        <v>2300</v>
      </c>
      <c r="L50" s="347">
        <v>2650</v>
      </c>
      <c r="M50" s="348">
        <v>2528</v>
      </c>
    </row>
    <row r="51" spans="2:13" ht="27.75" customHeight="1" x14ac:dyDescent="0.15">
      <c r="B51" s="1186"/>
      <c r="C51" s="1187"/>
      <c r="D51" s="106"/>
      <c r="E51" s="1190" t="s">
        <v>42</v>
      </c>
      <c r="F51" s="1190"/>
      <c r="G51" s="1190"/>
      <c r="H51" s="1191"/>
      <c r="I51" s="346">
        <v>363</v>
      </c>
      <c r="J51" s="347">
        <v>349</v>
      </c>
      <c r="K51" s="347">
        <v>316</v>
      </c>
      <c r="L51" s="347">
        <v>292</v>
      </c>
      <c r="M51" s="348">
        <v>185</v>
      </c>
    </row>
    <row r="52" spans="2:13" ht="27.75" customHeight="1" x14ac:dyDescent="0.15">
      <c r="B52" s="1188"/>
      <c r="C52" s="1189"/>
      <c r="D52" s="106"/>
      <c r="E52" s="1190" t="s">
        <v>43</v>
      </c>
      <c r="F52" s="1190"/>
      <c r="G52" s="1190"/>
      <c r="H52" s="1191"/>
      <c r="I52" s="346">
        <v>4593</v>
      </c>
      <c r="J52" s="347">
        <v>4521</v>
      </c>
      <c r="K52" s="347">
        <v>4283</v>
      </c>
      <c r="L52" s="347">
        <v>4338</v>
      </c>
      <c r="M52" s="348">
        <v>4261</v>
      </c>
    </row>
    <row r="53" spans="2:13" ht="27.75" customHeight="1" thickBot="1" x14ac:dyDescent="0.2">
      <c r="B53" s="1192" t="s">
        <v>19</v>
      </c>
      <c r="C53" s="1193"/>
      <c r="D53" s="110"/>
      <c r="E53" s="1194" t="s">
        <v>44</v>
      </c>
      <c r="F53" s="1194"/>
      <c r="G53" s="1194"/>
      <c r="H53" s="1195"/>
      <c r="I53" s="349">
        <v>199</v>
      </c>
      <c r="J53" s="350">
        <v>-73</v>
      </c>
      <c r="K53" s="350">
        <v>-519</v>
      </c>
      <c r="L53" s="350">
        <v>-828</v>
      </c>
      <c r="M53" s="351">
        <v>-54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pNh3bddYMC8JaGBRp99yqOpLGHLPuem7R9f7c14XLCwN7U2dVe+Je9A4sfoapIKmsmY7m6Y/5NoTusVdQaZUQ==" saltValue="6J6jGNUftJ/hNwEv7js8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4"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11" t="s">
        <v>46</v>
      </c>
      <c r="D55" s="1211"/>
      <c r="E55" s="1212"/>
      <c r="F55" s="352">
        <v>904</v>
      </c>
      <c r="G55" s="352">
        <v>1004</v>
      </c>
      <c r="H55" s="353">
        <v>1004</v>
      </c>
    </row>
    <row r="56" spans="2:8" ht="52.5" customHeight="1" x14ac:dyDescent="0.15">
      <c r="B56" s="122"/>
      <c r="C56" s="1213" t="s">
        <v>47</v>
      </c>
      <c r="D56" s="1213"/>
      <c r="E56" s="1214"/>
      <c r="F56" s="354">
        <v>286</v>
      </c>
      <c r="G56" s="354">
        <v>297</v>
      </c>
      <c r="H56" s="355">
        <v>311</v>
      </c>
    </row>
    <row r="57" spans="2:8" ht="53.25" customHeight="1" x14ac:dyDescent="0.15">
      <c r="B57" s="122"/>
      <c r="C57" s="1215" t="s">
        <v>48</v>
      </c>
      <c r="D57" s="1215"/>
      <c r="E57" s="1216"/>
      <c r="F57" s="356">
        <v>1063</v>
      </c>
      <c r="G57" s="356">
        <v>1319</v>
      </c>
      <c r="H57" s="357">
        <v>1241</v>
      </c>
    </row>
    <row r="58" spans="2:8" ht="45.75" customHeight="1" x14ac:dyDescent="0.15">
      <c r="B58" s="123"/>
      <c r="C58" s="1203" t="s">
        <v>543</v>
      </c>
      <c r="D58" s="1204"/>
      <c r="E58" s="1205"/>
      <c r="F58" s="358">
        <v>569</v>
      </c>
      <c r="G58" s="358">
        <v>707</v>
      </c>
      <c r="H58" s="359">
        <v>671</v>
      </c>
    </row>
    <row r="59" spans="2:8" ht="45.75" customHeight="1" x14ac:dyDescent="0.15">
      <c r="B59" s="123"/>
      <c r="C59" s="1203" t="s">
        <v>544</v>
      </c>
      <c r="D59" s="1204"/>
      <c r="E59" s="1205"/>
      <c r="F59" s="358">
        <v>90</v>
      </c>
      <c r="G59" s="358">
        <v>140</v>
      </c>
      <c r="H59" s="359">
        <v>128</v>
      </c>
    </row>
    <row r="60" spans="2:8" ht="45.75" customHeight="1" x14ac:dyDescent="0.15">
      <c r="B60" s="123"/>
      <c r="C60" s="1203" t="s">
        <v>545</v>
      </c>
      <c r="D60" s="1204"/>
      <c r="E60" s="1205"/>
      <c r="F60" s="358">
        <v>101</v>
      </c>
      <c r="G60" s="358">
        <v>101</v>
      </c>
      <c r="H60" s="359">
        <v>101</v>
      </c>
    </row>
    <row r="61" spans="2:8" ht="45.75" customHeight="1" x14ac:dyDescent="0.15">
      <c r="B61" s="123"/>
      <c r="C61" s="1203" t="s">
        <v>546</v>
      </c>
      <c r="D61" s="1204"/>
      <c r="E61" s="1205"/>
      <c r="F61" s="358">
        <v>89</v>
      </c>
      <c r="G61" s="358">
        <v>89</v>
      </c>
      <c r="H61" s="359">
        <v>89</v>
      </c>
    </row>
    <row r="62" spans="2:8" ht="45.75" customHeight="1" thickBot="1" x14ac:dyDescent="0.2">
      <c r="B62" s="124"/>
      <c r="C62" s="1206" t="s">
        <v>547</v>
      </c>
      <c r="D62" s="1207"/>
      <c r="E62" s="1208"/>
      <c r="F62" s="360">
        <v>0</v>
      </c>
      <c r="G62" s="360">
        <v>120</v>
      </c>
      <c r="H62" s="361">
        <v>56</v>
      </c>
    </row>
    <row r="63" spans="2:8" ht="52.5" customHeight="1" thickBot="1" x14ac:dyDescent="0.2">
      <c r="B63" s="125"/>
      <c r="C63" s="1209" t="s">
        <v>49</v>
      </c>
      <c r="D63" s="1209"/>
      <c r="E63" s="1210"/>
      <c r="F63" s="362">
        <v>2253</v>
      </c>
      <c r="G63" s="362">
        <v>2620</v>
      </c>
      <c r="H63" s="363">
        <v>2556</v>
      </c>
    </row>
    <row r="64" spans="2:8" x14ac:dyDescent="0.15"/>
  </sheetData>
  <sheetProtection algorithmName="SHA-512" hashValue="kSsGW8KrYNX4Eb8DOf+68jlvzZCasSOdCqlpwB7s5OnNECUr2H1jp+55UcvIxsvxNCyde5FgtTrGX++coBX05w==" saltValue="kDL67U2wLIk8aTVDrWUJ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521</v>
      </c>
      <c r="G2" s="139"/>
      <c r="H2" s="140"/>
    </row>
    <row r="3" spans="1:8" x14ac:dyDescent="0.15">
      <c r="A3" s="136" t="s">
        <v>514</v>
      </c>
      <c r="B3" s="141"/>
      <c r="C3" s="142"/>
      <c r="D3" s="143">
        <v>432877</v>
      </c>
      <c r="E3" s="144"/>
      <c r="F3" s="145">
        <v>332350</v>
      </c>
      <c r="G3" s="146"/>
      <c r="H3" s="147"/>
    </row>
    <row r="4" spans="1:8" x14ac:dyDescent="0.15">
      <c r="A4" s="148"/>
      <c r="B4" s="149"/>
      <c r="C4" s="150"/>
      <c r="D4" s="151">
        <v>273328</v>
      </c>
      <c r="E4" s="152"/>
      <c r="F4" s="153">
        <v>200453</v>
      </c>
      <c r="G4" s="154"/>
      <c r="H4" s="155"/>
    </row>
    <row r="5" spans="1:8" x14ac:dyDescent="0.15">
      <c r="A5" s="136" t="s">
        <v>516</v>
      </c>
      <c r="B5" s="141"/>
      <c r="C5" s="142"/>
      <c r="D5" s="143">
        <v>343958</v>
      </c>
      <c r="E5" s="144"/>
      <c r="F5" s="145">
        <v>362690</v>
      </c>
      <c r="G5" s="146"/>
      <c r="H5" s="147"/>
    </row>
    <row r="6" spans="1:8" x14ac:dyDescent="0.15">
      <c r="A6" s="148"/>
      <c r="B6" s="149"/>
      <c r="C6" s="150"/>
      <c r="D6" s="151">
        <v>91207</v>
      </c>
      <c r="E6" s="152"/>
      <c r="F6" s="153">
        <v>172580</v>
      </c>
      <c r="G6" s="154"/>
      <c r="H6" s="155"/>
    </row>
    <row r="7" spans="1:8" x14ac:dyDescent="0.15">
      <c r="A7" s="136" t="s">
        <v>517</v>
      </c>
      <c r="B7" s="141"/>
      <c r="C7" s="142"/>
      <c r="D7" s="143">
        <v>198795</v>
      </c>
      <c r="E7" s="144"/>
      <c r="F7" s="145">
        <v>296093</v>
      </c>
      <c r="G7" s="146"/>
      <c r="H7" s="147"/>
    </row>
    <row r="8" spans="1:8" x14ac:dyDescent="0.15">
      <c r="A8" s="148"/>
      <c r="B8" s="149"/>
      <c r="C8" s="150"/>
      <c r="D8" s="151">
        <v>47248</v>
      </c>
      <c r="E8" s="152"/>
      <c r="F8" s="153">
        <v>140545</v>
      </c>
      <c r="G8" s="154"/>
      <c r="H8" s="155"/>
    </row>
    <row r="9" spans="1:8" x14ac:dyDescent="0.15">
      <c r="A9" s="136" t="s">
        <v>518</v>
      </c>
      <c r="B9" s="141"/>
      <c r="C9" s="142"/>
      <c r="D9" s="143">
        <v>316997</v>
      </c>
      <c r="E9" s="144"/>
      <c r="F9" s="145">
        <v>308655</v>
      </c>
      <c r="G9" s="146"/>
      <c r="H9" s="147"/>
    </row>
    <row r="10" spans="1:8" x14ac:dyDescent="0.15">
      <c r="A10" s="148"/>
      <c r="B10" s="149"/>
      <c r="C10" s="150"/>
      <c r="D10" s="151">
        <v>54043</v>
      </c>
      <c r="E10" s="152"/>
      <c r="F10" s="153">
        <v>169887</v>
      </c>
      <c r="G10" s="154"/>
      <c r="H10" s="155"/>
    </row>
    <row r="11" spans="1:8" x14ac:dyDescent="0.15">
      <c r="A11" s="136" t="s">
        <v>519</v>
      </c>
      <c r="B11" s="141"/>
      <c r="C11" s="142"/>
      <c r="D11" s="143">
        <v>220122</v>
      </c>
      <c r="E11" s="144"/>
      <c r="F11" s="145">
        <v>325476</v>
      </c>
      <c r="G11" s="146"/>
      <c r="H11" s="147"/>
    </row>
    <row r="12" spans="1:8" x14ac:dyDescent="0.15">
      <c r="A12" s="148"/>
      <c r="B12" s="149"/>
      <c r="C12" s="156"/>
      <c r="D12" s="151">
        <v>45944</v>
      </c>
      <c r="E12" s="152"/>
      <c r="F12" s="153">
        <v>190204</v>
      </c>
      <c r="G12" s="154"/>
      <c r="H12" s="155"/>
    </row>
    <row r="13" spans="1:8" x14ac:dyDescent="0.15">
      <c r="A13" s="136"/>
      <c r="B13" s="141"/>
      <c r="C13" s="157"/>
      <c r="D13" s="158">
        <v>302550</v>
      </c>
      <c r="E13" s="159"/>
      <c r="F13" s="160">
        <v>325053</v>
      </c>
      <c r="G13" s="161"/>
      <c r="H13" s="147"/>
    </row>
    <row r="14" spans="1:8" x14ac:dyDescent="0.15">
      <c r="A14" s="148"/>
      <c r="B14" s="149"/>
      <c r="C14" s="150"/>
      <c r="D14" s="151">
        <v>102354</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7.95</v>
      </c>
      <c r="C19" s="162">
        <f>ROUND(VALUE(SUBSTITUTE(実質収支比率等に係る経年分析!G$48,"▲","-")),2)</f>
        <v>17.600000000000001</v>
      </c>
      <c r="D19" s="162">
        <f>ROUND(VALUE(SUBSTITUTE(実質収支比率等に係る経年分析!H$48,"▲","-")),2)</f>
        <v>9.84</v>
      </c>
      <c r="E19" s="162">
        <f>ROUND(VALUE(SUBSTITUTE(実質収支比率等に係る経年分析!I$48,"▲","-")),2)</f>
        <v>11.89</v>
      </c>
      <c r="F19" s="162">
        <f>ROUND(VALUE(SUBSTITUTE(実質収支比率等に係る経年分析!J$48,"▲","-")),2)</f>
        <v>17.079999999999998</v>
      </c>
    </row>
    <row r="20" spans="1:11" x14ac:dyDescent="0.15">
      <c r="A20" s="162" t="s">
        <v>53</v>
      </c>
      <c r="B20" s="162">
        <f>ROUND(VALUE(SUBSTITUTE(実質収支比率等に係る経年分析!F$47,"▲","-")),2)</f>
        <v>17.78</v>
      </c>
      <c r="C20" s="162">
        <f>ROUND(VALUE(SUBSTITUTE(実質収支比率等に係る経年分析!G$47,"▲","-")),2)</f>
        <v>20.96</v>
      </c>
      <c r="D20" s="162">
        <f>ROUND(VALUE(SUBSTITUTE(実質収支比率等に係る経年分析!H$47,"▲","-")),2)</f>
        <v>27.34</v>
      </c>
      <c r="E20" s="162">
        <f>ROUND(VALUE(SUBSTITUTE(実質収支比率等に係る経年分析!I$47,"▲","-")),2)</f>
        <v>30.68</v>
      </c>
      <c r="F20" s="162">
        <f>ROUND(VALUE(SUBSTITUTE(実質収支比率等に係る経年分析!J$47,"▲","-")),2)</f>
        <v>30.08</v>
      </c>
    </row>
    <row r="21" spans="1:11" x14ac:dyDescent="0.15">
      <c r="A21" s="162" t="s">
        <v>54</v>
      </c>
      <c r="B21" s="162">
        <f>IF(ISNUMBER(VALUE(SUBSTITUTE(実質収支比率等に係る経年分析!F$49,"▲","-"))),ROUND(VALUE(SUBSTITUTE(実質収支比率等に係る経年分析!F$49,"▲","-")),2),NA())</f>
        <v>-2.27</v>
      </c>
      <c r="C21" s="162">
        <f>IF(ISNUMBER(VALUE(SUBSTITUTE(実質収支比率等に係る経年分析!G$49,"▲","-"))),ROUND(VALUE(SUBSTITUTE(実質収支比率等に係る経年分析!G$49,"▲","-")),2),NA())</f>
        <v>14.68</v>
      </c>
      <c r="D21" s="162">
        <f>IF(ISNUMBER(VALUE(SUBSTITUTE(実質収支比率等に係る経年分析!H$49,"▲","-"))),ROUND(VALUE(SUBSTITUTE(実質収支比率等に係る経年分析!H$49,"▲","-")),2),NA())</f>
        <v>-1.98</v>
      </c>
      <c r="E21" s="162">
        <f>IF(ISNUMBER(VALUE(SUBSTITUTE(実質収支比率等に係る経年分析!I$49,"▲","-"))),ROUND(VALUE(SUBSTITUTE(実質収支比率等に係る経年分析!I$49,"▲","-")),2),NA())</f>
        <v>5</v>
      </c>
      <c r="F21" s="162">
        <f>IF(ISNUMBER(VALUE(SUBSTITUTE(実質収支比率等に係る経年分析!J$49,"▲","-"))),ROUND(VALUE(SUBSTITUTE(実質収支比率等に係る経年分析!J$49,"▲","-")),2),NA())</f>
        <v>5.44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0.55000000000000004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国民健康保険特別会計</v>
      </c>
      <c r="B34" s="163">
        <f>IF(ROUND(VALUE(SUBSTITUTE(連結実質赤字比率に係る赤字・黒字の構成分析!F$36,"▲", "-")), 2) &lt; 0, ABS(ROUND(VALUE(SUBSTITUTE(連結実質赤字比率に係る赤字・黒字の構成分析!F$36,"▲", "-")), 2)), NA())</f>
        <v>0.17</v>
      </c>
      <c r="C34" s="163" t="e">
        <f>IF(ROUND(VALUE(SUBSTITUTE(連結実質赤字比率に係る赤字・黒字の構成分析!F$36,"▲", "-")), 2) &gt;= 0, ABS(ROUND(VALUE(SUBSTITUTE(連結実質赤字比率に係る赤字・黒字の構成分析!F$36,"▲", "-")), 2)), NA())</f>
        <v>#N/A</v>
      </c>
      <c r="D34" s="163">
        <f>IF(ROUND(VALUE(SUBSTITUTE(連結実質赤字比率に係る赤字・黒字の構成分析!G$36,"▲", "-")), 2) &lt; 0, ABS(ROUND(VALUE(SUBSTITUTE(連結実質赤字比率に係る赤字・黒字の構成分析!G$36,"▲", "-")), 2)), NA())</f>
        <v>0.12</v>
      </c>
      <c r="E34" s="163" t="e">
        <f>IF(ROUND(VALUE(SUBSTITUTE(連結実質赤字比率に係る赤字・黒字の構成分析!G$36,"▲", "-")), 2) &gt;= 0, ABS(ROUND(VALUE(SUBSTITUTE(連結実質赤字比率に係る赤字・黒字の構成分析!G$36,"▲", "-")), 2)), NA())</f>
        <v>#N/A</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v>
      </c>
      <c r="H34" s="163">
        <f>IF(ROUND(VALUE(SUBSTITUTE(連結実質赤字比率に係る赤字・黒字の構成分析!I$36,"▲", "-")), 2) &lt; 0, ABS(ROUND(VALUE(SUBSTITUTE(連結実質赤字比率に係る赤字・黒字の構成分析!I$36,"▲", "-")), 2)), NA())</f>
        <v>0.39</v>
      </c>
      <c r="I34" s="163" t="e">
        <f>IF(ROUND(VALUE(SUBSTITUTE(連結実質赤字比率に係る赤字・黒字の構成分析!I$36,"▲", "-")), 2) &gt;= 0, ABS(ROUND(VALUE(SUBSTITUTE(連結実質赤字比率に係る赤字・黒字の構成分析!I$36,"▲", "-")), 2)), NA())</f>
        <v>#N/A</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17.079999999999998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532</v>
      </c>
      <c r="E42" s="164"/>
      <c r="F42" s="164"/>
      <c r="G42" s="164">
        <f>'実質公債費比率（分子）の構造'!L$52</f>
        <v>519</v>
      </c>
      <c r="H42" s="164"/>
      <c r="I42" s="164"/>
      <c r="J42" s="164">
        <f>'実質公債費比率（分子）の構造'!M$52</f>
        <v>551</v>
      </c>
      <c r="K42" s="164"/>
      <c r="L42" s="164"/>
      <c r="M42" s="164">
        <f>'実質公債費比率（分子）の構造'!N$52</f>
        <v>526</v>
      </c>
      <c r="N42" s="164"/>
      <c r="O42" s="164"/>
      <c r="P42" s="164">
        <f>'実質公債費比率（分子）の構造'!O$52</f>
        <v>513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46</v>
      </c>
      <c r="C45" s="164"/>
      <c r="D45" s="164"/>
      <c r="E45" s="164">
        <f>'実質公債費比率（分子）の構造'!L$49</f>
        <v>22</v>
      </c>
      <c r="F45" s="164"/>
      <c r="G45" s="164"/>
      <c r="H45" s="164">
        <f>'実質公債費比率（分子）の構造'!M$49</f>
        <v>22</v>
      </c>
      <c r="I45" s="164"/>
      <c r="J45" s="164"/>
      <c r="K45" s="164">
        <f>'実質公債費比率（分子）の構造'!N$49</f>
        <v>22</v>
      </c>
      <c r="L45" s="164"/>
      <c r="M45" s="164"/>
      <c r="N45" s="164">
        <f>'実質公債費比率（分子）の構造'!O$49</f>
        <v>22</v>
      </c>
      <c r="O45" s="164"/>
      <c r="P45" s="164"/>
    </row>
    <row r="46" spans="1:16" x14ac:dyDescent="0.15">
      <c r="A46" s="164" t="s">
        <v>64</v>
      </c>
      <c r="B46" s="164">
        <f>'実質公債費比率（分子）の構造'!K$48</f>
        <v>43</v>
      </c>
      <c r="C46" s="164"/>
      <c r="D46" s="164"/>
      <c r="E46" s="164">
        <f>'実質公債費比率（分子）の構造'!L$48</f>
        <v>41</v>
      </c>
      <c r="F46" s="164"/>
      <c r="G46" s="164"/>
      <c r="H46" s="164">
        <f>'実質公債費比率（分子）の構造'!M$48</f>
        <v>43</v>
      </c>
      <c r="I46" s="164"/>
      <c r="J46" s="164"/>
      <c r="K46" s="164">
        <f>'実質公債費比率（分子）の構造'!N$48</f>
        <v>58</v>
      </c>
      <c r="L46" s="164"/>
      <c r="M46" s="164"/>
      <c r="N46" s="164">
        <f>'実質公債費比率（分子）の構造'!O$48</f>
        <v>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630</v>
      </c>
      <c r="C49" s="164"/>
      <c r="D49" s="164"/>
      <c r="E49" s="164">
        <f>'実質公債費比率（分子）の構造'!L$45</f>
        <v>656</v>
      </c>
      <c r="F49" s="164"/>
      <c r="G49" s="164"/>
      <c r="H49" s="164">
        <f>'実質公債費比率（分子）の構造'!M$45</f>
        <v>716</v>
      </c>
      <c r="I49" s="164"/>
      <c r="J49" s="164"/>
      <c r="K49" s="164">
        <f>'実質公債費比率（分子）の構造'!N$45</f>
        <v>683</v>
      </c>
      <c r="L49" s="164"/>
      <c r="M49" s="164"/>
      <c r="N49" s="164">
        <f>'実質公債費比率（分子）の構造'!O$45</f>
        <v>667</v>
      </c>
      <c r="O49" s="164"/>
      <c r="P49" s="164"/>
    </row>
    <row r="50" spans="1:16" x14ac:dyDescent="0.15">
      <c r="A50" s="164" t="s">
        <v>67</v>
      </c>
      <c r="B50" s="164" t="e">
        <f>NA()</f>
        <v>#N/A</v>
      </c>
      <c r="C50" s="164">
        <f>IF(ISNUMBER('実質公債費比率（分子）の構造'!K$53),'実質公債費比率（分子）の構造'!K$53,NA())</f>
        <v>187</v>
      </c>
      <c r="D50" s="164" t="e">
        <f>NA()</f>
        <v>#N/A</v>
      </c>
      <c r="E50" s="164" t="e">
        <f>NA()</f>
        <v>#N/A</v>
      </c>
      <c r="F50" s="164">
        <f>IF(ISNUMBER('実質公債費比率（分子）の構造'!L$53),'実質公債費比率（分子）の構造'!L$53,NA())</f>
        <v>200</v>
      </c>
      <c r="G50" s="164" t="e">
        <f>NA()</f>
        <v>#N/A</v>
      </c>
      <c r="H50" s="164" t="e">
        <f>NA()</f>
        <v>#N/A</v>
      </c>
      <c r="I50" s="164">
        <f>IF(ISNUMBER('実質公債費比率（分子）の構造'!M$53),'実質公債費比率（分子）の構造'!M$53,NA())</f>
        <v>230</v>
      </c>
      <c r="J50" s="164" t="e">
        <f>NA()</f>
        <v>#N/A</v>
      </c>
      <c r="K50" s="164" t="e">
        <f>NA()</f>
        <v>#N/A</v>
      </c>
      <c r="L50" s="164">
        <f>IF(ISNUMBER('実質公債費比率（分子）の構造'!N$53),'実質公債費比率（分子）の構造'!N$53,NA())</f>
        <v>237</v>
      </c>
      <c r="M50" s="164" t="e">
        <f>NA()</f>
        <v>#N/A</v>
      </c>
      <c r="N50" s="164" t="e">
        <f>NA()</f>
        <v>#N/A</v>
      </c>
      <c r="O50" s="164">
        <f>IF(ISNUMBER('実質公債費比率（分子）の構造'!O$53),'実質公債費比率（分子）の構造'!O$53,NA())</f>
        <v>224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4593</v>
      </c>
      <c r="E56" s="163"/>
      <c r="F56" s="163"/>
      <c r="G56" s="163">
        <f>'将来負担比率（分子）の構造'!J$52</f>
        <v>4521</v>
      </c>
      <c r="H56" s="163"/>
      <c r="I56" s="163"/>
      <c r="J56" s="163">
        <f>'将来負担比率（分子）の構造'!K$52</f>
        <v>4283</v>
      </c>
      <c r="K56" s="163"/>
      <c r="L56" s="163"/>
      <c r="M56" s="163">
        <f>'将来負担比率（分子）の構造'!L$52</f>
        <v>4338</v>
      </c>
      <c r="N56" s="163"/>
      <c r="O56" s="163"/>
      <c r="P56" s="163">
        <f>'将来負担比率（分子）の構造'!M$52</f>
        <v>4261</v>
      </c>
    </row>
    <row r="57" spans="1:16" x14ac:dyDescent="0.15">
      <c r="A57" s="163" t="s">
        <v>42</v>
      </c>
      <c r="B57" s="163"/>
      <c r="C57" s="163"/>
      <c r="D57" s="163">
        <f>'将来負担比率（分子）の構造'!I$51</f>
        <v>363</v>
      </c>
      <c r="E57" s="163"/>
      <c r="F57" s="163"/>
      <c r="G57" s="163">
        <f>'将来負担比率（分子）の構造'!J$51</f>
        <v>349</v>
      </c>
      <c r="H57" s="163"/>
      <c r="I57" s="163"/>
      <c r="J57" s="163">
        <f>'将来負担比率（分子）の構造'!K$51</f>
        <v>316</v>
      </c>
      <c r="K57" s="163"/>
      <c r="L57" s="163"/>
      <c r="M57" s="163">
        <f>'将来負担比率（分子）の構造'!L$51</f>
        <v>292</v>
      </c>
      <c r="N57" s="163"/>
      <c r="O57" s="163"/>
      <c r="P57" s="163">
        <f>'将来負担比率（分子）の構造'!M$51</f>
        <v>185</v>
      </c>
    </row>
    <row r="58" spans="1:16" x14ac:dyDescent="0.15">
      <c r="A58" s="163" t="s">
        <v>41</v>
      </c>
      <c r="B58" s="163"/>
      <c r="C58" s="163"/>
      <c r="D58" s="163">
        <f>'将来負担比率（分子）の構造'!I$50</f>
        <v>1788</v>
      </c>
      <c r="E58" s="163"/>
      <c r="F58" s="163"/>
      <c r="G58" s="163">
        <f>'将来負担比率（分子）の構造'!J$50</f>
        <v>2000</v>
      </c>
      <c r="H58" s="163"/>
      <c r="I58" s="163"/>
      <c r="J58" s="163">
        <f>'将来負担比率（分子）の構造'!K$50</f>
        <v>2300</v>
      </c>
      <c r="K58" s="163"/>
      <c r="L58" s="163"/>
      <c r="M58" s="163">
        <f>'将来負担比率（分子）の構造'!L$50</f>
        <v>2650</v>
      </c>
      <c r="N58" s="163"/>
      <c r="O58" s="163"/>
      <c r="P58" s="163">
        <f>'将来負担比率（分子）の構造'!M$50</f>
        <v>2528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f>'将来負担比率（分子）の構造'!M$45</f>
        <v>532</v>
      </c>
      <c r="O62" s="163"/>
      <c r="P62" s="163"/>
    </row>
    <row r="63" spans="1:16" x14ac:dyDescent="0.15">
      <c r="A63" s="163" t="s">
        <v>34</v>
      </c>
      <c r="B63" s="163">
        <f>'将来負担比率（分子）の構造'!I$44</f>
        <v>225</v>
      </c>
      <c r="C63" s="163"/>
      <c r="D63" s="163"/>
      <c r="E63" s="163">
        <f>'将来負担比率（分子）の構造'!J$44</f>
        <v>193</v>
      </c>
      <c r="F63" s="163"/>
      <c r="G63" s="163"/>
      <c r="H63" s="163">
        <f>'将来負担比率（分子）の構造'!K$44</f>
        <v>162</v>
      </c>
      <c r="I63" s="163"/>
      <c r="J63" s="163"/>
      <c r="K63" s="163">
        <f>'将来負担比率（分子）の構造'!L$44</f>
        <v>131</v>
      </c>
      <c r="L63" s="163"/>
      <c r="M63" s="163"/>
      <c r="N63" s="163">
        <f>'将来負担比率（分子）の構造'!M$44</f>
        <v>116</v>
      </c>
      <c r="O63" s="163"/>
      <c r="P63" s="163"/>
    </row>
    <row r="64" spans="1:16" x14ac:dyDescent="0.15">
      <c r="A64" s="163" t="s">
        <v>33</v>
      </c>
      <c r="B64" s="163">
        <f>'将来負担比率（分子）の構造'!I$43</f>
        <v>410</v>
      </c>
      <c r="C64" s="163"/>
      <c r="D64" s="163"/>
      <c r="E64" s="163">
        <f>'将来負担比率（分子）の構造'!J$43</f>
        <v>384</v>
      </c>
      <c r="F64" s="163"/>
      <c r="G64" s="163"/>
      <c r="H64" s="163">
        <f>'将来負担比率（分子）の構造'!K$43</f>
        <v>373</v>
      </c>
      <c r="I64" s="163"/>
      <c r="J64" s="163"/>
      <c r="K64" s="163">
        <f>'将来負担比率（分子）の構造'!L$43</f>
        <v>404</v>
      </c>
      <c r="L64" s="163"/>
      <c r="M64" s="163"/>
      <c r="N64" s="163">
        <f>'将来負担比率（分子）の構造'!M$43</f>
        <v>460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6309</v>
      </c>
      <c r="C66" s="163"/>
      <c r="D66" s="163"/>
      <c r="E66" s="163">
        <f>'将来負担比率（分子）の構造'!J$41</f>
        <v>6221</v>
      </c>
      <c r="F66" s="163"/>
      <c r="G66" s="163"/>
      <c r="H66" s="163">
        <f>'将来負担比率（分子）の構造'!K$41</f>
        <v>5844</v>
      </c>
      <c r="I66" s="163"/>
      <c r="J66" s="163"/>
      <c r="K66" s="163">
        <f>'将来負担比率（分子）の構造'!L$41</f>
        <v>5918</v>
      </c>
      <c r="L66" s="163"/>
      <c r="M66" s="163"/>
      <c r="N66" s="163">
        <f>'将来負担比率（分子）の構造'!M$41</f>
        <v>5812</v>
      </c>
      <c r="O66" s="163"/>
      <c r="P66" s="163"/>
    </row>
    <row r="67" spans="1:16" x14ac:dyDescent="0.15">
      <c r="A67" s="163" t="s">
        <v>71</v>
      </c>
      <c r="B67" s="163" t="e">
        <f>NA()</f>
        <v>#N/A</v>
      </c>
      <c r="C67" s="163">
        <f>IF(ISNUMBER('将来負担比率（分子）の構造'!I$53), IF('将来負担比率（分子）の構造'!I$53 &lt; 0, 0, '将来負担比率（分子）の構造'!I$53), NA())</f>
        <v>199</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904</v>
      </c>
      <c r="C72" s="167">
        <f>基金残高に係る経年分析!G55</f>
        <v>1004</v>
      </c>
      <c r="D72" s="167">
        <f>基金残高に係る経年分析!H55</f>
        <v>1004</v>
      </c>
    </row>
    <row r="73" spans="1:16" x14ac:dyDescent="0.15">
      <c r="A73" s="166" t="s">
        <v>74</v>
      </c>
      <c r="B73" s="167">
        <f>基金残高に係る経年分析!F56</f>
        <v>286</v>
      </c>
      <c r="C73" s="167">
        <f>基金残高に係る経年分析!G56</f>
        <v>297</v>
      </c>
      <c r="D73" s="167">
        <f>基金残高に係る経年分析!H56</f>
        <v>311</v>
      </c>
    </row>
    <row r="74" spans="1:16" x14ac:dyDescent="0.15">
      <c r="A74" s="166" t="s">
        <v>75</v>
      </c>
      <c r="B74" s="167">
        <f>基金残高に係る経年分析!F57</f>
        <v>1063</v>
      </c>
      <c r="C74" s="167">
        <f>基金残高に係る経年分析!G57</f>
        <v>1319</v>
      </c>
      <c r="D74" s="167">
        <f>基金残高に係る経年分析!H57</f>
        <v>1241</v>
      </c>
    </row>
  </sheetData>
  <sheetProtection algorithmName="SHA-512" hashValue="3Fds3C0NZLLyQmx9D9RfZrtuvP03HeVUG+rbpRcoc5hIwXm9/1ixj5yGW7yJlDH7LyndQY0ceI3fJYI+Hezt7A==" saltValue="jFu03pclRDZQA8KIU51K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641082</v>
      </c>
      <c r="S5" s="674"/>
      <c r="T5" s="674"/>
      <c r="U5" s="674"/>
      <c r="V5" s="674"/>
      <c r="W5" s="674"/>
      <c r="X5" s="674"/>
      <c r="Y5" s="702"/>
      <c r="Z5" s="715">
        <v>9</v>
      </c>
      <c r="AA5" s="715"/>
      <c r="AB5" s="715"/>
      <c r="AC5" s="715"/>
      <c r="AD5" s="716">
        <v>640348</v>
      </c>
      <c r="AE5" s="716"/>
      <c r="AF5" s="716"/>
      <c r="AG5" s="716"/>
      <c r="AH5" s="716"/>
      <c r="AI5" s="716"/>
      <c r="AJ5" s="716"/>
      <c r="AK5" s="716"/>
      <c r="AL5" s="703">
        <v>18.600000000000001</v>
      </c>
      <c r="AM5" s="685"/>
      <c r="AN5" s="685"/>
      <c r="AO5" s="704"/>
      <c r="AP5" s="676" t="s">
        <v>217</v>
      </c>
      <c r="AQ5" s="677"/>
      <c r="AR5" s="677"/>
      <c r="AS5" s="677"/>
      <c r="AT5" s="677"/>
      <c r="AU5" s="677"/>
      <c r="AV5" s="677"/>
      <c r="AW5" s="677"/>
      <c r="AX5" s="677"/>
      <c r="AY5" s="677"/>
      <c r="AZ5" s="677"/>
      <c r="BA5" s="677"/>
      <c r="BB5" s="677"/>
      <c r="BC5" s="677"/>
      <c r="BD5" s="677"/>
      <c r="BE5" s="677"/>
      <c r="BF5" s="678"/>
      <c r="BG5" s="621">
        <v>641082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37093</v>
      </c>
      <c r="S6" s="622"/>
      <c r="T6" s="622"/>
      <c r="U6" s="622"/>
      <c r="V6" s="622"/>
      <c r="W6" s="622"/>
      <c r="X6" s="622"/>
      <c r="Y6" s="623"/>
      <c r="Z6" s="659">
        <v>0.5</v>
      </c>
      <c r="AA6" s="659"/>
      <c r="AB6" s="659"/>
      <c r="AC6" s="659"/>
      <c r="AD6" s="660">
        <v>37093</v>
      </c>
      <c r="AE6" s="660"/>
      <c r="AF6" s="660"/>
      <c r="AG6" s="660"/>
      <c r="AH6" s="660"/>
      <c r="AI6" s="660"/>
      <c r="AJ6" s="660"/>
      <c r="AK6" s="660"/>
      <c r="AL6" s="624">
        <v>1.1000000000000001</v>
      </c>
      <c r="AM6" s="625"/>
      <c r="AN6" s="625"/>
      <c r="AO6" s="661"/>
      <c r="AP6" s="618" t="s">
        <v>222</v>
      </c>
      <c r="AQ6" s="619"/>
      <c r="AR6" s="619"/>
      <c r="AS6" s="619"/>
      <c r="AT6" s="619"/>
      <c r="AU6" s="619"/>
      <c r="AV6" s="619"/>
      <c r="AW6" s="619"/>
      <c r="AX6" s="619"/>
      <c r="AY6" s="619"/>
      <c r="AZ6" s="619"/>
      <c r="BA6" s="619"/>
      <c r="BB6" s="619"/>
      <c r="BC6" s="619"/>
      <c r="BD6" s="619"/>
      <c r="BE6" s="619"/>
      <c r="BF6" s="620"/>
      <c r="BG6" s="621">
        <v>641082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62982</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62982</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91</v>
      </c>
      <c r="S7" s="622"/>
      <c r="T7" s="622"/>
      <c r="U7" s="622"/>
      <c r="V7" s="622"/>
      <c r="W7" s="622"/>
      <c r="X7" s="622"/>
      <c r="Y7" s="623"/>
      <c r="Z7" s="659">
        <v>0</v>
      </c>
      <c r="AA7" s="659"/>
      <c r="AB7" s="659"/>
      <c r="AC7" s="659"/>
      <c r="AD7" s="660">
        <v>91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148578</v>
      </c>
      <c r="BH7" s="622"/>
      <c r="BI7" s="622"/>
      <c r="BJ7" s="622"/>
      <c r="BK7" s="622"/>
      <c r="BL7" s="622"/>
      <c r="BM7" s="622"/>
      <c r="BN7" s="623"/>
      <c r="BO7" s="659">
        <v>23.2</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1288645</v>
      </c>
      <c r="CS7" s="622"/>
      <c r="CT7" s="622"/>
      <c r="CU7" s="622"/>
      <c r="CV7" s="622"/>
      <c r="CW7" s="622"/>
      <c r="CX7" s="622"/>
      <c r="CY7" s="623"/>
      <c r="CZ7" s="659">
        <v>20.100000000000001</v>
      </c>
      <c r="DA7" s="659"/>
      <c r="DB7" s="659"/>
      <c r="DC7" s="659"/>
      <c r="DD7" s="627">
        <v>77513</v>
      </c>
      <c r="DE7" s="622"/>
      <c r="DF7" s="622"/>
      <c r="DG7" s="622"/>
      <c r="DH7" s="622"/>
      <c r="DI7" s="622"/>
      <c r="DJ7" s="622"/>
      <c r="DK7" s="622"/>
      <c r="DL7" s="622"/>
      <c r="DM7" s="622"/>
      <c r="DN7" s="622"/>
      <c r="DO7" s="622"/>
      <c r="DP7" s="623"/>
      <c r="DQ7" s="627">
        <v>660528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923</v>
      </c>
      <c r="S8" s="622"/>
      <c r="T8" s="622"/>
      <c r="U8" s="622"/>
      <c r="V8" s="622"/>
      <c r="W8" s="622"/>
      <c r="X8" s="622"/>
      <c r="Y8" s="623"/>
      <c r="Z8" s="659">
        <v>0</v>
      </c>
      <c r="AA8" s="659"/>
      <c r="AB8" s="659"/>
      <c r="AC8" s="659"/>
      <c r="AD8" s="660">
        <v>923</v>
      </c>
      <c r="AE8" s="660"/>
      <c r="AF8" s="660"/>
      <c r="AG8" s="660"/>
      <c r="AH8" s="660"/>
      <c r="AI8" s="660"/>
      <c r="AJ8" s="660"/>
      <c r="AK8" s="660"/>
      <c r="AL8" s="624">
        <v>0</v>
      </c>
      <c r="AM8" s="625"/>
      <c r="AN8" s="625"/>
      <c r="AO8" s="661"/>
      <c r="AP8" s="618" t="s">
        <v>228</v>
      </c>
      <c r="AQ8" s="619"/>
      <c r="AR8" s="619"/>
      <c r="AS8" s="619"/>
      <c r="AT8" s="619"/>
      <c r="AU8" s="619"/>
      <c r="AV8" s="619"/>
      <c r="AW8" s="619"/>
      <c r="AX8" s="619"/>
      <c r="AY8" s="619"/>
      <c r="AZ8" s="619"/>
      <c r="BA8" s="619"/>
      <c r="BB8" s="619"/>
      <c r="BC8" s="619"/>
      <c r="BD8" s="619"/>
      <c r="BE8" s="619"/>
      <c r="BF8" s="620"/>
      <c r="BG8" s="621">
        <v>6488</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877818</v>
      </c>
      <c r="CS8" s="622"/>
      <c r="CT8" s="622"/>
      <c r="CU8" s="622"/>
      <c r="CV8" s="622"/>
      <c r="CW8" s="622"/>
      <c r="CX8" s="622"/>
      <c r="CY8" s="623"/>
      <c r="CZ8" s="659">
        <v>13.7</v>
      </c>
      <c r="DA8" s="659"/>
      <c r="DB8" s="659"/>
      <c r="DC8" s="659"/>
      <c r="DD8" s="627" t="s">
        <v>122</v>
      </c>
      <c r="DE8" s="622"/>
      <c r="DF8" s="622"/>
      <c r="DG8" s="622"/>
      <c r="DH8" s="622"/>
      <c r="DI8" s="622"/>
      <c r="DJ8" s="622"/>
      <c r="DK8" s="622"/>
      <c r="DL8" s="622"/>
      <c r="DM8" s="622"/>
      <c r="DN8" s="622"/>
      <c r="DO8" s="622"/>
      <c r="DP8" s="623"/>
      <c r="DQ8" s="627">
        <v>372586</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2056</v>
      </c>
      <c r="S9" s="622"/>
      <c r="T9" s="622"/>
      <c r="U9" s="622"/>
      <c r="V9" s="622"/>
      <c r="W9" s="622"/>
      <c r="X9" s="622"/>
      <c r="Y9" s="623"/>
      <c r="Z9" s="659">
        <v>0</v>
      </c>
      <c r="AA9" s="659"/>
      <c r="AB9" s="659"/>
      <c r="AC9" s="659"/>
      <c r="AD9" s="660">
        <v>2056</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123268</v>
      </c>
      <c r="BH9" s="622"/>
      <c r="BI9" s="622"/>
      <c r="BJ9" s="622"/>
      <c r="BK9" s="622"/>
      <c r="BL9" s="622"/>
      <c r="BM9" s="622"/>
      <c r="BN9" s="623"/>
      <c r="BO9" s="659">
        <v>19.2</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513872</v>
      </c>
      <c r="CS9" s="622"/>
      <c r="CT9" s="622"/>
      <c r="CU9" s="622"/>
      <c r="CV9" s="622"/>
      <c r="CW9" s="622"/>
      <c r="CX9" s="622"/>
      <c r="CY9" s="623"/>
      <c r="CZ9" s="659">
        <v>8</v>
      </c>
      <c r="DA9" s="659"/>
      <c r="DB9" s="659"/>
      <c r="DC9" s="659"/>
      <c r="DD9" s="627">
        <v>48717</v>
      </c>
      <c r="DE9" s="622"/>
      <c r="DF9" s="622"/>
      <c r="DG9" s="622"/>
      <c r="DH9" s="622"/>
      <c r="DI9" s="622"/>
      <c r="DJ9" s="622"/>
      <c r="DK9" s="622"/>
      <c r="DL9" s="622"/>
      <c r="DM9" s="622"/>
      <c r="DN9" s="622"/>
      <c r="DO9" s="622"/>
      <c r="DP9" s="623"/>
      <c r="DQ9" s="627">
        <v>401366</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10386</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111400</v>
      </c>
      <c r="S11" s="622"/>
      <c r="T11" s="622"/>
      <c r="U11" s="622"/>
      <c r="V11" s="622"/>
      <c r="W11" s="622"/>
      <c r="X11" s="622"/>
      <c r="Y11" s="623"/>
      <c r="Z11" s="624">
        <v>1.6</v>
      </c>
      <c r="AA11" s="625"/>
      <c r="AB11" s="625"/>
      <c r="AC11" s="626"/>
      <c r="AD11" s="627">
        <v>111400</v>
      </c>
      <c r="AE11" s="622"/>
      <c r="AF11" s="622"/>
      <c r="AG11" s="622"/>
      <c r="AH11" s="622"/>
      <c r="AI11" s="622"/>
      <c r="AJ11" s="622"/>
      <c r="AK11" s="623"/>
      <c r="AL11" s="624">
        <v>3.2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8436</v>
      </c>
      <c r="BH11" s="622"/>
      <c r="BI11" s="622"/>
      <c r="BJ11" s="622"/>
      <c r="BK11" s="622"/>
      <c r="BL11" s="622"/>
      <c r="BM11" s="622"/>
      <c r="BN11" s="623"/>
      <c r="BO11" s="659">
        <v>1.3</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827610</v>
      </c>
      <c r="CS11" s="622"/>
      <c r="CT11" s="622"/>
      <c r="CU11" s="622"/>
      <c r="CV11" s="622"/>
      <c r="CW11" s="622"/>
      <c r="CX11" s="622"/>
      <c r="CY11" s="623"/>
      <c r="CZ11" s="659">
        <v>12.9</v>
      </c>
      <c r="DA11" s="659"/>
      <c r="DB11" s="659"/>
      <c r="DC11" s="659"/>
      <c r="DD11" s="627">
        <v>412260</v>
      </c>
      <c r="DE11" s="622"/>
      <c r="DF11" s="622"/>
      <c r="DG11" s="622"/>
      <c r="DH11" s="622"/>
      <c r="DI11" s="622"/>
      <c r="DJ11" s="622"/>
      <c r="DK11" s="622"/>
      <c r="DL11" s="622"/>
      <c r="DM11" s="622"/>
      <c r="DN11" s="622"/>
      <c r="DO11" s="622"/>
      <c r="DP11" s="623"/>
      <c r="DQ11" s="627">
        <v>242695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446111</v>
      </c>
      <c r="BH12" s="622"/>
      <c r="BI12" s="622"/>
      <c r="BJ12" s="622"/>
      <c r="BK12" s="622"/>
      <c r="BL12" s="622"/>
      <c r="BM12" s="622"/>
      <c r="BN12" s="623"/>
      <c r="BO12" s="659">
        <v>69.599999999999994</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381899</v>
      </c>
      <c r="CS12" s="622"/>
      <c r="CT12" s="622"/>
      <c r="CU12" s="622"/>
      <c r="CV12" s="622"/>
      <c r="CW12" s="622"/>
      <c r="CX12" s="622"/>
      <c r="CY12" s="623"/>
      <c r="CZ12" s="659">
        <v>5.9</v>
      </c>
      <c r="DA12" s="659"/>
      <c r="DB12" s="659"/>
      <c r="DC12" s="659"/>
      <c r="DD12" s="627">
        <v>27227</v>
      </c>
      <c r="DE12" s="622"/>
      <c r="DF12" s="622"/>
      <c r="DG12" s="622"/>
      <c r="DH12" s="622"/>
      <c r="DI12" s="622"/>
      <c r="DJ12" s="622"/>
      <c r="DK12" s="622"/>
      <c r="DL12" s="622"/>
      <c r="DM12" s="622"/>
      <c r="DN12" s="622"/>
      <c r="DO12" s="622"/>
      <c r="DP12" s="623"/>
      <c r="DQ12" s="627">
        <v>133446</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236776</v>
      </c>
      <c r="BH13" s="622"/>
      <c r="BI13" s="622"/>
      <c r="BJ13" s="622"/>
      <c r="BK13" s="622"/>
      <c r="BL13" s="622"/>
      <c r="BM13" s="622"/>
      <c r="BN13" s="623"/>
      <c r="BO13" s="659">
        <v>36.9</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244136</v>
      </c>
      <c r="CS13" s="622"/>
      <c r="CT13" s="622"/>
      <c r="CU13" s="622"/>
      <c r="CV13" s="622"/>
      <c r="CW13" s="622"/>
      <c r="CX13" s="622"/>
      <c r="CY13" s="623"/>
      <c r="CZ13" s="659">
        <v>3.8</v>
      </c>
      <c r="DA13" s="659"/>
      <c r="DB13" s="659"/>
      <c r="DC13" s="659"/>
      <c r="DD13" s="627">
        <v>74261</v>
      </c>
      <c r="DE13" s="622"/>
      <c r="DF13" s="622"/>
      <c r="DG13" s="622"/>
      <c r="DH13" s="622"/>
      <c r="DI13" s="622"/>
      <c r="DJ13" s="622"/>
      <c r="DK13" s="622"/>
      <c r="DL13" s="622"/>
      <c r="DM13" s="622"/>
      <c r="DN13" s="622"/>
      <c r="DO13" s="622"/>
      <c r="DP13" s="623"/>
      <c r="DQ13" s="627">
        <v>150313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20548</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214286</v>
      </c>
      <c r="CS14" s="622"/>
      <c r="CT14" s="622"/>
      <c r="CU14" s="622"/>
      <c r="CV14" s="622"/>
      <c r="CW14" s="622"/>
      <c r="CX14" s="622"/>
      <c r="CY14" s="623"/>
      <c r="CZ14" s="659">
        <v>3.3</v>
      </c>
      <c r="DA14" s="659"/>
      <c r="DB14" s="659"/>
      <c r="DC14" s="659"/>
      <c r="DD14" s="627" t="s">
        <v>122</v>
      </c>
      <c r="DE14" s="622"/>
      <c r="DF14" s="622"/>
      <c r="DG14" s="622"/>
      <c r="DH14" s="622"/>
      <c r="DI14" s="622"/>
      <c r="DJ14" s="622"/>
      <c r="DK14" s="622"/>
      <c r="DL14" s="622"/>
      <c r="DM14" s="622"/>
      <c r="DN14" s="622"/>
      <c r="DO14" s="622"/>
      <c r="DP14" s="623"/>
      <c r="DQ14" s="627">
        <v>214286</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3310</v>
      </c>
      <c r="S15" s="622"/>
      <c r="T15" s="622"/>
      <c r="U15" s="622"/>
      <c r="V15" s="622"/>
      <c r="W15" s="622"/>
      <c r="X15" s="622"/>
      <c r="Y15" s="623"/>
      <c r="Z15" s="659">
        <v>0</v>
      </c>
      <c r="AA15" s="659"/>
      <c r="AB15" s="659"/>
      <c r="AC15" s="659"/>
      <c r="AD15" s="660">
        <v>3310</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25001</v>
      </c>
      <c r="BH15" s="622"/>
      <c r="BI15" s="622"/>
      <c r="BJ15" s="622"/>
      <c r="BK15" s="622"/>
      <c r="BL15" s="622"/>
      <c r="BM15" s="622"/>
      <c r="BN15" s="623"/>
      <c r="BO15" s="659">
        <v>3.9</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1289666</v>
      </c>
      <c r="CS15" s="622"/>
      <c r="CT15" s="622"/>
      <c r="CU15" s="622"/>
      <c r="CV15" s="622"/>
      <c r="CW15" s="622"/>
      <c r="CX15" s="622"/>
      <c r="CY15" s="623"/>
      <c r="CZ15" s="659">
        <v>20.100000000000001</v>
      </c>
      <c r="DA15" s="659"/>
      <c r="DB15" s="659"/>
      <c r="DC15" s="659"/>
      <c r="DD15" s="627">
        <v>341546</v>
      </c>
      <c r="DE15" s="622"/>
      <c r="DF15" s="622"/>
      <c r="DG15" s="622"/>
      <c r="DH15" s="622"/>
      <c r="DI15" s="622"/>
      <c r="DJ15" s="622"/>
      <c r="DK15" s="622"/>
      <c r="DL15" s="622"/>
      <c r="DM15" s="622"/>
      <c r="DN15" s="622"/>
      <c r="DO15" s="622"/>
      <c r="DP15" s="623"/>
      <c r="DQ15" s="627">
        <v>708381</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8160</v>
      </c>
      <c r="S16" s="622"/>
      <c r="T16" s="622"/>
      <c r="U16" s="622"/>
      <c r="V16" s="622"/>
      <c r="W16" s="622"/>
      <c r="X16" s="622"/>
      <c r="Y16" s="623"/>
      <c r="Z16" s="659">
        <v>0.1</v>
      </c>
      <c r="AA16" s="659"/>
      <c r="AB16" s="659"/>
      <c r="AC16" s="659"/>
      <c r="AD16" s="660">
        <v>8160</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844</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53752</v>
      </c>
      <c r="CS16" s="622"/>
      <c r="CT16" s="622"/>
      <c r="CU16" s="622"/>
      <c r="CV16" s="622"/>
      <c r="CW16" s="622"/>
      <c r="CX16" s="622"/>
      <c r="CY16" s="623"/>
      <c r="CZ16" s="659">
        <v>0.8</v>
      </c>
      <c r="DA16" s="659"/>
      <c r="DB16" s="659"/>
      <c r="DC16" s="659"/>
      <c r="DD16" s="627" t="s">
        <v>122</v>
      </c>
      <c r="DE16" s="622"/>
      <c r="DF16" s="622"/>
      <c r="DG16" s="622"/>
      <c r="DH16" s="622"/>
      <c r="DI16" s="622"/>
      <c r="DJ16" s="622"/>
      <c r="DK16" s="622"/>
      <c r="DL16" s="622"/>
      <c r="DM16" s="622"/>
      <c r="DN16" s="622"/>
      <c r="DO16" s="622"/>
      <c r="DP16" s="623"/>
      <c r="DQ16" s="627">
        <v>2204</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16337</v>
      </c>
      <c r="S17" s="622"/>
      <c r="T17" s="622"/>
      <c r="U17" s="622"/>
      <c r="V17" s="622"/>
      <c r="W17" s="622"/>
      <c r="X17" s="622"/>
      <c r="Y17" s="623"/>
      <c r="Z17" s="659">
        <v>0.2</v>
      </c>
      <c r="AA17" s="659"/>
      <c r="AB17" s="659"/>
      <c r="AC17" s="659"/>
      <c r="AD17" s="660">
        <v>16337</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667874</v>
      </c>
      <c r="CS17" s="622"/>
      <c r="CT17" s="622"/>
      <c r="CU17" s="622"/>
      <c r="CV17" s="622"/>
      <c r="CW17" s="622"/>
      <c r="CX17" s="622"/>
      <c r="CY17" s="623"/>
      <c r="CZ17" s="659">
        <v>10.4</v>
      </c>
      <c r="DA17" s="659"/>
      <c r="DB17" s="659"/>
      <c r="DC17" s="659"/>
      <c r="DD17" s="627" t="s">
        <v>122</v>
      </c>
      <c r="DE17" s="622"/>
      <c r="DF17" s="622"/>
      <c r="DG17" s="622"/>
      <c r="DH17" s="622"/>
      <c r="DI17" s="622"/>
      <c r="DJ17" s="622"/>
      <c r="DK17" s="622"/>
      <c r="DL17" s="622"/>
      <c r="DM17" s="622"/>
      <c r="DN17" s="622"/>
      <c r="DO17" s="622"/>
      <c r="DP17" s="623"/>
      <c r="DQ17" s="627">
        <v>667874</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1043</v>
      </c>
      <c r="S18" s="622"/>
      <c r="T18" s="622"/>
      <c r="U18" s="622"/>
      <c r="V18" s="622"/>
      <c r="W18" s="622"/>
      <c r="X18" s="622"/>
      <c r="Y18" s="623"/>
      <c r="Z18" s="659">
        <v>0</v>
      </c>
      <c r="AA18" s="659"/>
      <c r="AB18" s="659"/>
      <c r="AC18" s="659"/>
      <c r="AD18" s="660">
        <v>1043</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15224</v>
      </c>
      <c r="S19" s="622"/>
      <c r="T19" s="622"/>
      <c r="U19" s="622"/>
      <c r="V19" s="622"/>
      <c r="W19" s="622"/>
      <c r="X19" s="622"/>
      <c r="Y19" s="623"/>
      <c r="Z19" s="659">
        <v>0.2</v>
      </c>
      <c r="AA19" s="659"/>
      <c r="AB19" s="659"/>
      <c r="AC19" s="659"/>
      <c r="AD19" s="660">
        <v>15224</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70</v>
      </c>
      <c r="S20" s="622"/>
      <c r="T20" s="622"/>
      <c r="U20" s="622"/>
      <c r="V20" s="622"/>
      <c r="W20" s="622"/>
      <c r="X20" s="622"/>
      <c r="Y20" s="623"/>
      <c r="Z20" s="659">
        <v>0</v>
      </c>
      <c r="AA20" s="659"/>
      <c r="AB20" s="659"/>
      <c r="AC20" s="659"/>
      <c r="AD20" s="660">
        <v>70</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6422540</v>
      </c>
      <c r="CS20" s="622"/>
      <c r="CT20" s="622"/>
      <c r="CU20" s="622"/>
      <c r="CV20" s="622"/>
      <c r="CW20" s="622"/>
      <c r="CX20" s="622"/>
      <c r="CY20" s="623"/>
      <c r="CZ20" s="659">
        <v>100</v>
      </c>
      <c r="DA20" s="659"/>
      <c r="DB20" s="659"/>
      <c r="DC20" s="659"/>
      <c r="DD20" s="627">
        <v>981524</v>
      </c>
      <c r="DE20" s="622"/>
      <c r="DF20" s="622"/>
      <c r="DG20" s="622"/>
      <c r="DH20" s="622"/>
      <c r="DI20" s="622"/>
      <c r="DJ20" s="622"/>
      <c r="DK20" s="622"/>
      <c r="DL20" s="622"/>
      <c r="DM20" s="622"/>
      <c r="DN20" s="622"/>
      <c r="DO20" s="622"/>
      <c r="DP20" s="623"/>
      <c r="DQ20" s="627">
        <v>3616661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2857915</v>
      </c>
      <c r="S21" s="622"/>
      <c r="T21" s="622"/>
      <c r="U21" s="622"/>
      <c r="V21" s="622"/>
      <c r="W21" s="622"/>
      <c r="X21" s="622"/>
      <c r="Y21" s="623"/>
      <c r="Z21" s="659">
        <v>40</v>
      </c>
      <c r="AA21" s="659"/>
      <c r="AB21" s="659"/>
      <c r="AC21" s="659"/>
      <c r="AD21" s="660">
        <v>2526557</v>
      </c>
      <c r="AE21" s="660"/>
      <c r="AF21" s="660"/>
      <c r="AG21" s="660"/>
      <c r="AH21" s="660"/>
      <c r="AI21" s="660"/>
      <c r="AJ21" s="660"/>
      <c r="AK21" s="660"/>
      <c r="AL21" s="624">
        <v>73.5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2526557</v>
      </c>
      <c r="S22" s="622"/>
      <c r="T22" s="622"/>
      <c r="U22" s="622"/>
      <c r="V22" s="622"/>
      <c r="W22" s="622"/>
      <c r="X22" s="622"/>
      <c r="Y22" s="623"/>
      <c r="Z22" s="659">
        <v>35.4</v>
      </c>
      <c r="AA22" s="659"/>
      <c r="AB22" s="659"/>
      <c r="AC22" s="659"/>
      <c r="AD22" s="660">
        <v>2526557</v>
      </c>
      <c r="AE22" s="660"/>
      <c r="AF22" s="660"/>
      <c r="AG22" s="660"/>
      <c r="AH22" s="660"/>
      <c r="AI22" s="660"/>
      <c r="AJ22" s="660"/>
      <c r="AK22" s="660"/>
      <c r="AL22" s="624">
        <v>73.5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331358</v>
      </c>
      <c r="S23" s="622"/>
      <c r="T23" s="622"/>
      <c r="U23" s="622"/>
      <c r="V23" s="622"/>
      <c r="W23" s="622"/>
      <c r="X23" s="622"/>
      <c r="Y23" s="623"/>
      <c r="Z23" s="659">
        <v>4.5999999999999996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2413981</v>
      </c>
      <c r="CS24" s="674"/>
      <c r="CT24" s="674"/>
      <c r="CU24" s="674"/>
      <c r="CV24" s="674"/>
      <c r="CW24" s="674"/>
      <c r="CX24" s="674"/>
      <c r="CY24" s="702"/>
      <c r="CZ24" s="703">
        <v>37.6</v>
      </c>
      <c r="DA24" s="685"/>
      <c r="DB24" s="685"/>
      <c r="DC24" s="705"/>
      <c r="DD24" s="701">
        <v>1865237</v>
      </c>
      <c r="DE24" s="674"/>
      <c r="DF24" s="674"/>
      <c r="DG24" s="674"/>
      <c r="DH24" s="674"/>
      <c r="DI24" s="674"/>
      <c r="DJ24" s="674"/>
      <c r="DK24" s="702"/>
      <c r="DL24" s="701">
        <v>1857428</v>
      </c>
      <c r="DM24" s="674"/>
      <c r="DN24" s="674"/>
      <c r="DO24" s="674"/>
      <c r="DP24" s="674"/>
      <c r="DQ24" s="674"/>
      <c r="DR24" s="674"/>
      <c r="DS24" s="674"/>
      <c r="DT24" s="674"/>
      <c r="DU24" s="674"/>
      <c r="DV24" s="702"/>
      <c r="DW24" s="703">
        <v>53.9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3678367</v>
      </c>
      <c r="S25" s="622"/>
      <c r="T25" s="622"/>
      <c r="U25" s="622"/>
      <c r="V25" s="622"/>
      <c r="W25" s="622"/>
      <c r="X25" s="622"/>
      <c r="Y25" s="623"/>
      <c r="Z25" s="659">
        <v>51.5</v>
      </c>
      <c r="AA25" s="659"/>
      <c r="AB25" s="659"/>
      <c r="AC25" s="659"/>
      <c r="AD25" s="660">
        <v>3346275</v>
      </c>
      <c r="AE25" s="660"/>
      <c r="AF25" s="660"/>
      <c r="AG25" s="660"/>
      <c r="AH25" s="660"/>
      <c r="AI25" s="660"/>
      <c r="AJ25" s="660"/>
      <c r="AK25" s="660"/>
      <c r="AL25" s="624">
        <v>97.3</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1248679</v>
      </c>
      <c r="CS25" s="634"/>
      <c r="CT25" s="634"/>
      <c r="CU25" s="634"/>
      <c r="CV25" s="634"/>
      <c r="CW25" s="634"/>
      <c r="CX25" s="634"/>
      <c r="CY25" s="635"/>
      <c r="CZ25" s="624">
        <v>19.399999999999999</v>
      </c>
      <c r="DA25" s="636"/>
      <c r="DB25" s="636"/>
      <c r="DC25" s="637"/>
      <c r="DD25" s="627">
        <v>1116023</v>
      </c>
      <c r="DE25" s="634"/>
      <c r="DF25" s="634"/>
      <c r="DG25" s="634"/>
      <c r="DH25" s="634"/>
      <c r="DI25" s="634"/>
      <c r="DJ25" s="634"/>
      <c r="DK25" s="635"/>
      <c r="DL25" s="627">
        <v>1108547</v>
      </c>
      <c r="DM25" s="634"/>
      <c r="DN25" s="634"/>
      <c r="DO25" s="634"/>
      <c r="DP25" s="634"/>
      <c r="DQ25" s="634"/>
      <c r="DR25" s="634"/>
      <c r="DS25" s="634"/>
      <c r="DT25" s="634"/>
      <c r="DU25" s="634"/>
      <c r="DV25" s="635"/>
      <c r="DW25" s="624">
        <v>32.200000000000003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715</v>
      </c>
      <c r="S26" s="622"/>
      <c r="T26" s="622"/>
      <c r="U26" s="622"/>
      <c r="V26" s="622"/>
      <c r="W26" s="622"/>
      <c r="X26" s="622"/>
      <c r="Y26" s="623"/>
      <c r="Z26" s="659">
        <v>0</v>
      </c>
      <c r="AA26" s="659"/>
      <c r="AB26" s="659"/>
      <c r="AC26" s="659"/>
      <c r="AD26" s="660">
        <v>715</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623299</v>
      </c>
      <c r="CS26" s="622"/>
      <c r="CT26" s="622"/>
      <c r="CU26" s="622"/>
      <c r="CV26" s="622"/>
      <c r="CW26" s="622"/>
      <c r="CX26" s="622"/>
      <c r="CY26" s="623"/>
      <c r="CZ26" s="624">
        <v>9.6999999999999993</v>
      </c>
      <c r="DA26" s="636"/>
      <c r="DB26" s="636"/>
      <c r="DC26" s="637"/>
      <c r="DD26" s="627">
        <v>578986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726</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641082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497428</v>
      </c>
      <c r="CS27" s="634"/>
      <c r="CT27" s="634"/>
      <c r="CU27" s="634"/>
      <c r="CV27" s="634"/>
      <c r="CW27" s="634"/>
      <c r="CX27" s="634"/>
      <c r="CY27" s="635"/>
      <c r="CZ27" s="624">
        <v>7.7</v>
      </c>
      <c r="DA27" s="636"/>
      <c r="DB27" s="636"/>
      <c r="DC27" s="637"/>
      <c r="DD27" s="627">
        <v>81340</v>
      </c>
      <c r="DE27" s="634"/>
      <c r="DF27" s="634"/>
      <c r="DG27" s="634"/>
      <c r="DH27" s="634"/>
      <c r="DI27" s="634"/>
      <c r="DJ27" s="634"/>
      <c r="DK27" s="635"/>
      <c r="DL27" s="627">
        <v>81007</v>
      </c>
      <c r="DM27" s="634"/>
      <c r="DN27" s="634"/>
      <c r="DO27" s="634"/>
      <c r="DP27" s="634"/>
      <c r="DQ27" s="634"/>
      <c r="DR27" s="634"/>
      <c r="DS27" s="634"/>
      <c r="DT27" s="634"/>
      <c r="DU27" s="634"/>
      <c r="DV27" s="635"/>
      <c r="DW27" s="624">
        <v>2.4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61184</v>
      </c>
      <c r="S28" s="622"/>
      <c r="T28" s="622"/>
      <c r="U28" s="622"/>
      <c r="V28" s="622"/>
      <c r="W28" s="622"/>
      <c r="X28" s="622"/>
      <c r="Y28" s="623"/>
      <c r="Z28" s="659">
        <v>0.9</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667874</v>
      </c>
      <c r="CS28" s="622"/>
      <c r="CT28" s="622"/>
      <c r="CU28" s="622"/>
      <c r="CV28" s="622"/>
      <c r="CW28" s="622"/>
      <c r="CX28" s="622"/>
      <c r="CY28" s="623"/>
      <c r="CZ28" s="624">
        <v>10.4</v>
      </c>
      <c r="DA28" s="636"/>
      <c r="DB28" s="636"/>
      <c r="DC28" s="637"/>
      <c r="DD28" s="627">
        <v>667874</v>
      </c>
      <c r="DE28" s="622"/>
      <c r="DF28" s="622"/>
      <c r="DG28" s="622"/>
      <c r="DH28" s="622"/>
      <c r="DI28" s="622"/>
      <c r="DJ28" s="622"/>
      <c r="DK28" s="623"/>
      <c r="DL28" s="627">
        <v>667874</v>
      </c>
      <c r="DM28" s="622"/>
      <c r="DN28" s="622"/>
      <c r="DO28" s="622"/>
      <c r="DP28" s="622"/>
      <c r="DQ28" s="622"/>
      <c r="DR28" s="622"/>
      <c r="DS28" s="622"/>
      <c r="DT28" s="622"/>
      <c r="DU28" s="622"/>
      <c r="DV28" s="623"/>
      <c r="DW28" s="624">
        <v>19.399999999999999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4389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667407</v>
      </c>
      <c r="CS29" s="634"/>
      <c r="CT29" s="634"/>
      <c r="CU29" s="634"/>
      <c r="CV29" s="634"/>
      <c r="CW29" s="634"/>
      <c r="CX29" s="634"/>
      <c r="CY29" s="635"/>
      <c r="CZ29" s="624">
        <v>10.4</v>
      </c>
      <c r="DA29" s="636"/>
      <c r="DB29" s="636"/>
      <c r="DC29" s="637"/>
      <c r="DD29" s="627">
        <v>667407</v>
      </c>
      <c r="DE29" s="634"/>
      <c r="DF29" s="634"/>
      <c r="DG29" s="634"/>
      <c r="DH29" s="634"/>
      <c r="DI29" s="634"/>
      <c r="DJ29" s="634"/>
      <c r="DK29" s="635"/>
      <c r="DL29" s="627">
        <v>667407</v>
      </c>
      <c r="DM29" s="634"/>
      <c r="DN29" s="634"/>
      <c r="DO29" s="634"/>
      <c r="DP29" s="634"/>
      <c r="DQ29" s="634"/>
      <c r="DR29" s="634"/>
      <c r="DS29" s="634"/>
      <c r="DT29" s="634"/>
      <c r="DU29" s="634"/>
      <c r="DV29" s="635"/>
      <c r="DW29" s="624">
        <v>19.399999999999999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856570</v>
      </c>
      <c r="S30" s="622"/>
      <c r="T30" s="622"/>
      <c r="U30" s="622"/>
      <c r="V30" s="622"/>
      <c r="W30" s="622"/>
      <c r="X30" s="622"/>
      <c r="Y30" s="623"/>
      <c r="Z30" s="659">
        <v>12</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652000</v>
      </c>
      <c r="CS30" s="622"/>
      <c r="CT30" s="622"/>
      <c r="CU30" s="622"/>
      <c r="CV30" s="622"/>
      <c r="CW30" s="622"/>
      <c r="CX30" s="622"/>
      <c r="CY30" s="623"/>
      <c r="CZ30" s="624">
        <v>10.199999999999999</v>
      </c>
      <c r="DA30" s="636"/>
      <c r="DB30" s="636"/>
      <c r="DC30" s="637"/>
      <c r="DD30" s="627">
        <v>652000</v>
      </c>
      <c r="DE30" s="622"/>
      <c r="DF30" s="622"/>
      <c r="DG30" s="622"/>
      <c r="DH30" s="622"/>
      <c r="DI30" s="622"/>
      <c r="DJ30" s="622"/>
      <c r="DK30" s="623"/>
      <c r="DL30" s="627">
        <v>652000</v>
      </c>
      <c r="DM30" s="622"/>
      <c r="DN30" s="622"/>
      <c r="DO30" s="622"/>
      <c r="DP30" s="622"/>
      <c r="DQ30" s="622"/>
      <c r="DR30" s="622"/>
      <c r="DS30" s="622"/>
      <c r="DT30" s="622"/>
      <c r="DU30" s="622"/>
      <c r="DV30" s="623"/>
      <c r="DW30" s="624">
        <v>18.899999999999999</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v>92625</v>
      </c>
      <c r="S31" s="622"/>
      <c r="T31" s="622"/>
      <c r="U31" s="622"/>
      <c r="V31" s="622"/>
      <c r="W31" s="622"/>
      <c r="X31" s="622"/>
      <c r="Y31" s="623"/>
      <c r="Z31" s="659">
        <v>1.3</v>
      </c>
      <c r="AA31" s="659"/>
      <c r="AB31" s="659"/>
      <c r="AC31" s="659"/>
      <c r="AD31" s="660">
        <v>92625</v>
      </c>
      <c r="AE31" s="660"/>
      <c r="AF31" s="660"/>
      <c r="AG31" s="660"/>
      <c r="AH31" s="660"/>
      <c r="AI31" s="660"/>
      <c r="AJ31" s="660"/>
      <c r="AK31" s="660"/>
      <c r="AL31" s="624">
        <v>2.7</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99.1</v>
      </c>
      <c r="BH31" s="684"/>
      <c r="BI31" s="684"/>
      <c r="BJ31" s="684"/>
      <c r="BK31" s="684"/>
      <c r="BL31" s="684"/>
      <c r="BM31" s="685">
        <v>97.3</v>
      </c>
      <c r="BN31" s="684"/>
      <c r="BO31" s="684"/>
      <c r="BP31" s="684"/>
      <c r="BQ31" s="686"/>
      <c r="BR31" s="683">
        <v>99.4</v>
      </c>
      <c r="BS31" s="684"/>
      <c r="BT31" s="684"/>
      <c r="BU31" s="684"/>
      <c r="BV31" s="684"/>
      <c r="BW31" s="684"/>
      <c r="BX31" s="685">
        <v>97.4</v>
      </c>
      <c r="BY31" s="684"/>
      <c r="BZ31" s="684"/>
      <c r="CA31" s="684"/>
      <c r="CB31" s="686"/>
      <c r="CD31" s="642"/>
      <c r="CE31" s="643"/>
      <c r="CF31" s="618" t="s">
        <v>301</v>
      </c>
      <c r="CG31" s="619"/>
      <c r="CH31" s="619"/>
      <c r="CI31" s="619"/>
      <c r="CJ31" s="619"/>
      <c r="CK31" s="619"/>
      <c r="CL31" s="619"/>
      <c r="CM31" s="619"/>
      <c r="CN31" s="619"/>
      <c r="CO31" s="619"/>
      <c r="CP31" s="619"/>
      <c r="CQ31" s="620"/>
      <c r="CR31" s="621">
        <v>15407</v>
      </c>
      <c r="CS31" s="634"/>
      <c r="CT31" s="634"/>
      <c r="CU31" s="634"/>
      <c r="CV31" s="634"/>
      <c r="CW31" s="634"/>
      <c r="CX31" s="634"/>
      <c r="CY31" s="635"/>
      <c r="CZ31" s="624">
        <v>0.2</v>
      </c>
      <c r="DA31" s="636"/>
      <c r="DB31" s="636"/>
      <c r="DC31" s="637"/>
      <c r="DD31" s="627">
        <v>15407</v>
      </c>
      <c r="DE31" s="634"/>
      <c r="DF31" s="634"/>
      <c r="DG31" s="634"/>
      <c r="DH31" s="634"/>
      <c r="DI31" s="634"/>
      <c r="DJ31" s="634"/>
      <c r="DK31" s="635"/>
      <c r="DL31" s="627">
        <v>15407</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461089</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99.1</v>
      </c>
      <c r="BH32" s="634"/>
      <c r="BI32" s="634"/>
      <c r="BJ32" s="634"/>
      <c r="BK32" s="634"/>
      <c r="BL32" s="634"/>
      <c r="BM32" s="625">
        <v>97.6</v>
      </c>
      <c r="BN32" s="634"/>
      <c r="BO32" s="634"/>
      <c r="BP32" s="634"/>
      <c r="BQ32" s="657"/>
      <c r="BR32" s="692">
        <v>99.5</v>
      </c>
      <c r="BS32" s="634"/>
      <c r="BT32" s="634"/>
      <c r="BU32" s="634"/>
      <c r="BV32" s="634"/>
      <c r="BW32" s="634"/>
      <c r="BX32" s="625">
        <v>97.8</v>
      </c>
      <c r="BY32" s="634"/>
      <c r="BZ32" s="634"/>
      <c r="CA32" s="634"/>
      <c r="CB32" s="657"/>
      <c r="CD32" s="644"/>
      <c r="CE32" s="645"/>
      <c r="CF32" s="618" t="s">
        <v>305</v>
      </c>
      <c r="CG32" s="619"/>
      <c r="CH32" s="619"/>
      <c r="CI32" s="619"/>
      <c r="CJ32" s="619"/>
      <c r="CK32" s="619"/>
      <c r="CL32" s="619"/>
      <c r="CM32" s="619"/>
      <c r="CN32" s="619"/>
      <c r="CO32" s="619"/>
      <c r="CP32" s="619"/>
      <c r="CQ32" s="620"/>
      <c r="CR32" s="621">
        <v>467</v>
      </c>
      <c r="CS32" s="622"/>
      <c r="CT32" s="622"/>
      <c r="CU32" s="622"/>
      <c r="CV32" s="622"/>
      <c r="CW32" s="622"/>
      <c r="CX32" s="622"/>
      <c r="CY32" s="623"/>
      <c r="CZ32" s="624">
        <v>0</v>
      </c>
      <c r="DA32" s="636"/>
      <c r="DB32" s="636"/>
      <c r="DC32" s="637"/>
      <c r="DD32" s="627">
        <v>467</v>
      </c>
      <c r="DE32" s="622"/>
      <c r="DF32" s="622"/>
      <c r="DG32" s="622"/>
      <c r="DH32" s="622"/>
      <c r="DI32" s="622"/>
      <c r="DJ32" s="622"/>
      <c r="DK32" s="623"/>
      <c r="DL32" s="627">
        <v>467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126893</v>
      </c>
      <c r="S33" s="622"/>
      <c r="T33" s="622"/>
      <c r="U33" s="622"/>
      <c r="V33" s="622"/>
      <c r="W33" s="622"/>
      <c r="X33" s="622"/>
      <c r="Y33" s="623"/>
      <c r="Z33" s="659">
        <v>1.8</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98.3</v>
      </c>
      <c r="BH33" s="606"/>
      <c r="BI33" s="606"/>
      <c r="BJ33" s="606"/>
      <c r="BK33" s="606"/>
      <c r="BL33" s="606"/>
      <c r="BM33" s="652">
        <v>94.9</v>
      </c>
      <c r="BN33" s="606"/>
      <c r="BO33" s="606"/>
      <c r="BP33" s="606"/>
      <c r="BQ33" s="669"/>
      <c r="BR33" s="682">
        <v>98.7</v>
      </c>
      <c r="BS33" s="606"/>
      <c r="BT33" s="606"/>
      <c r="BU33" s="606"/>
      <c r="BV33" s="606"/>
      <c r="BW33" s="606"/>
      <c r="BX33" s="652">
        <v>94.7</v>
      </c>
      <c r="BY33" s="606"/>
      <c r="BZ33" s="606"/>
      <c r="CA33" s="606"/>
      <c r="CB33" s="669"/>
      <c r="CD33" s="618" t="s">
        <v>308</v>
      </c>
      <c r="CE33" s="619"/>
      <c r="CF33" s="619"/>
      <c r="CG33" s="619"/>
      <c r="CH33" s="619"/>
      <c r="CI33" s="619"/>
      <c r="CJ33" s="619"/>
      <c r="CK33" s="619"/>
      <c r="CL33" s="619"/>
      <c r="CM33" s="619"/>
      <c r="CN33" s="619"/>
      <c r="CO33" s="619"/>
      <c r="CP33" s="619"/>
      <c r="CQ33" s="620"/>
      <c r="CR33" s="621">
        <v>2973283</v>
      </c>
      <c r="CS33" s="634"/>
      <c r="CT33" s="634"/>
      <c r="CU33" s="634"/>
      <c r="CV33" s="634"/>
      <c r="CW33" s="634"/>
      <c r="CX33" s="634"/>
      <c r="CY33" s="635"/>
      <c r="CZ33" s="624">
        <v>46.3</v>
      </c>
      <c r="DA33" s="636"/>
      <c r="DB33" s="636"/>
      <c r="DC33" s="637"/>
      <c r="DD33" s="627">
        <v>1715975</v>
      </c>
      <c r="DE33" s="634"/>
      <c r="DF33" s="634"/>
      <c r="DG33" s="634"/>
      <c r="DH33" s="634"/>
      <c r="DI33" s="634"/>
      <c r="DJ33" s="634"/>
      <c r="DK33" s="635"/>
      <c r="DL33" s="627">
        <v>1156838</v>
      </c>
      <c r="DM33" s="634"/>
      <c r="DN33" s="634"/>
      <c r="DO33" s="634"/>
      <c r="DP33" s="634"/>
      <c r="DQ33" s="634"/>
      <c r="DR33" s="634"/>
      <c r="DS33" s="634"/>
      <c r="DT33" s="634"/>
      <c r="DU33" s="634"/>
      <c r="DV33" s="635"/>
      <c r="DW33" s="624">
        <v>33.6</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296694</v>
      </c>
      <c r="S34" s="622"/>
      <c r="T34" s="622"/>
      <c r="U34" s="622"/>
      <c r="V34" s="622"/>
      <c r="W34" s="622"/>
      <c r="X34" s="622"/>
      <c r="Y34" s="623"/>
      <c r="Z34" s="659">
        <v>4.2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1365413</v>
      </c>
      <c r="CS34" s="622"/>
      <c r="CT34" s="622"/>
      <c r="CU34" s="622"/>
      <c r="CV34" s="622"/>
      <c r="CW34" s="622"/>
      <c r="CX34" s="622"/>
      <c r="CY34" s="623"/>
      <c r="CZ34" s="624">
        <v>21.3</v>
      </c>
      <c r="DA34" s="636"/>
      <c r="DB34" s="636"/>
      <c r="DC34" s="637"/>
      <c r="DD34" s="627">
        <v>623819</v>
      </c>
      <c r="DE34" s="622"/>
      <c r="DF34" s="622"/>
      <c r="DG34" s="622"/>
      <c r="DH34" s="622"/>
      <c r="DI34" s="622"/>
      <c r="DJ34" s="622"/>
      <c r="DK34" s="623"/>
      <c r="DL34" s="627">
        <v>463813</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373662</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188755</v>
      </c>
      <c r="CS35" s="634"/>
      <c r="CT35" s="634"/>
      <c r="CU35" s="634"/>
      <c r="CV35" s="634"/>
      <c r="CW35" s="634"/>
      <c r="CX35" s="634"/>
      <c r="CY35" s="635"/>
      <c r="CZ35" s="624">
        <v>2.9</v>
      </c>
      <c r="DA35" s="636"/>
      <c r="DB35" s="636"/>
      <c r="DC35" s="637"/>
      <c r="DD35" s="627">
        <v>181606</v>
      </c>
      <c r="DE35" s="634"/>
      <c r="DF35" s="634"/>
      <c r="DG35" s="634"/>
      <c r="DH35" s="634"/>
      <c r="DI35" s="634"/>
      <c r="DJ35" s="634"/>
      <c r="DK35" s="635"/>
      <c r="DL35" s="627">
        <v>27664</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496531</v>
      </c>
      <c r="S36" s="622"/>
      <c r="T36" s="622"/>
      <c r="U36" s="622"/>
      <c r="V36" s="622"/>
      <c r="W36" s="622"/>
      <c r="X36" s="622"/>
      <c r="Y36" s="623"/>
      <c r="Z36" s="659">
        <v>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391432</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t="s">
        <v>122</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873624</v>
      </c>
      <c r="CS36" s="622"/>
      <c r="CT36" s="622"/>
      <c r="CU36" s="622"/>
      <c r="CV36" s="622"/>
      <c r="CW36" s="622"/>
      <c r="CX36" s="622"/>
      <c r="CY36" s="623"/>
      <c r="CZ36" s="624">
        <v>13.6</v>
      </c>
      <c r="DA36" s="636"/>
      <c r="DB36" s="636"/>
      <c r="DC36" s="637"/>
      <c r="DD36" s="627">
        <v>641403</v>
      </c>
      <c r="DE36" s="622"/>
      <c r="DF36" s="622"/>
      <c r="DG36" s="622"/>
      <c r="DH36" s="622"/>
      <c r="DI36" s="622"/>
      <c r="DJ36" s="622"/>
      <c r="DK36" s="623"/>
      <c r="DL36" s="627">
        <v>550114</v>
      </c>
      <c r="DM36" s="622"/>
      <c r="DN36" s="622"/>
      <c r="DO36" s="622"/>
      <c r="DP36" s="622"/>
      <c r="DQ36" s="622"/>
      <c r="DR36" s="622"/>
      <c r="DS36" s="622"/>
      <c r="DT36" s="622"/>
      <c r="DU36" s="622"/>
      <c r="DV36" s="623"/>
      <c r="DW36" s="624">
        <v>16</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140416</v>
      </c>
      <c r="S37" s="622"/>
      <c r="T37" s="622"/>
      <c r="U37" s="622"/>
      <c r="V37" s="622"/>
      <c r="W37" s="622"/>
      <c r="X37" s="622"/>
      <c r="Y37" s="623"/>
      <c r="Z37" s="659">
        <v>2</v>
      </c>
      <c r="AA37" s="659"/>
      <c r="AB37" s="659"/>
      <c r="AC37" s="659"/>
      <c r="AD37" s="660" t="s">
        <v>122</v>
      </c>
      <c r="AE37" s="660"/>
      <c r="AF37" s="660"/>
      <c r="AG37" s="660"/>
      <c r="AH37" s="660"/>
      <c r="AI37" s="660"/>
      <c r="AJ37" s="660"/>
      <c r="AK37" s="660"/>
      <c r="AL37" s="624" t="s">
        <v>122</v>
      </c>
      <c r="AM37" s="625"/>
      <c r="AN37" s="625"/>
      <c r="AO37" s="661"/>
      <c r="AQ37" s="654" t="s">
        <v>320</v>
      </c>
      <c r="AR37" s="655"/>
      <c r="AS37" s="655"/>
      <c r="AT37" s="655"/>
      <c r="AU37" s="655"/>
      <c r="AV37" s="655"/>
      <c r="AW37" s="655"/>
      <c r="AX37" s="655"/>
      <c r="AY37" s="656"/>
      <c r="AZ37" s="621">
        <v>181544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t="s">
        <v>122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348177</v>
      </c>
      <c r="CS37" s="634"/>
      <c r="CT37" s="634"/>
      <c r="CU37" s="634"/>
      <c r="CV37" s="634"/>
      <c r="CW37" s="634"/>
      <c r="CX37" s="634"/>
      <c r="CY37" s="635"/>
      <c r="CZ37" s="624">
        <v>5.4</v>
      </c>
      <c r="DA37" s="636"/>
      <c r="DB37" s="636"/>
      <c r="DC37" s="637"/>
      <c r="DD37" s="627">
        <v>348177</v>
      </c>
      <c r="DE37" s="634"/>
      <c r="DF37" s="634"/>
      <c r="DG37" s="634"/>
      <c r="DH37" s="634"/>
      <c r="DI37" s="634"/>
      <c r="DJ37" s="634"/>
      <c r="DK37" s="635"/>
      <c r="DL37" s="627">
        <v>286070</v>
      </c>
      <c r="DM37" s="634"/>
      <c r="DN37" s="634"/>
      <c r="DO37" s="634"/>
      <c r="DP37" s="634"/>
      <c r="DQ37" s="634"/>
      <c r="DR37" s="634"/>
      <c r="DS37" s="634"/>
      <c r="DT37" s="634"/>
      <c r="DU37" s="634"/>
      <c r="DV37" s="635"/>
      <c r="DW37" s="624">
        <v>8.3000000000000007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546209</v>
      </c>
      <c r="S38" s="622"/>
      <c r="T38" s="622"/>
      <c r="U38" s="622"/>
      <c r="V38" s="622"/>
      <c r="W38" s="622"/>
      <c r="X38" s="622"/>
      <c r="Y38" s="623"/>
      <c r="Z38" s="659">
        <v>7.7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112990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906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278442</v>
      </c>
      <c r="CS38" s="622"/>
      <c r="CT38" s="622"/>
      <c r="CU38" s="622"/>
      <c r="CV38" s="622"/>
      <c r="CW38" s="622"/>
      <c r="CX38" s="622"/>
      <c r="CY38" s="623"/>
      <c r="CZ38" s="624">
        <v>4.3</v>
      </c>
      <c r="DA38" s="636"/>
      <c r="DB38" s="636"/>
      <c r="DC38" s="637"/>
      <c r="DD38" s="627">
        <v>233479</v>
      </c>
      <c r="DE38" s="622"/>
      <c r="DF38" s="622"/>
      <c r="DG38" s="622"/>
      <c r="DH38" s="622"/>
      <c r="DI38" s="622"/>
      <c r="DJ38" s="622"/>
      <c r="DK38" s="623"/>
      <c r="DL38" s="627">
        <v>115247</v>
      </c>
      <c r="DM38" s="622"/>
      <c r="DN38" s="622"/>
      <c r="DO38" s="622"/>
      <c r="DP38" s="622"/>
      <c r="DQ38" s="622"/>
      <c r="DR38" s="622"/>
      <c r="DS38" s="622"/>
      <c r="DT38" s="622"/>
      <c r="DU38" s="622"/>
      <c r="DV38" s="623"/>
      <c r="DW38" s="624">
        <v>3.3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1299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267049</v>
      </c>
      <c r="CS39" s="634"/>
      <c r="CT39" s="634"/>
      <c r="CU39" s="634"/>
      <c r="CV39" s="634"/>
      <c r="CW39" s="634"/>
      <c r="CX39" s="634"/>
      <c r="CY39" s="635"/>
      <c r="CZ39" s="624">
        <v>4.2</v>
      </c>
      <c r="DA39" s="636"/>
      <c r="DB39" s="636"/>
      <c r="DC39" s="637"/>
      <c r="DD39" s="627">
        <v>35668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6009</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70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7136070</v>
      </c>
      <c r="S41" s="646"/>
      <c r="T41" s="646"/>
      <c r="U41" s="646"/>
      <c r="V41" s="646"/>
      <c r="W41" s="646"/>
      <c r="X41" s="646"/>
      <c r="Y41" s="649"/>
      <c r="Z41" s="650">
        <v>100</v>
      </c>
      <c r="AA41" s="650"/>
      <c r="AB41" s="650"/>
      <c r="AC41" s="650"/>
      <c r="AD41" s="651">
        <v>3439615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76117</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320</v>
      </c>
      <c r="AR42" s="667"/>
      <c r="AS42" s="667"/>
      <c r="AT42" s="667"/>
      <c r="AU42" s="667"/>
      <c r="AV42" s="667"/>
      <c r="AW42" s="667"/>
      <c r="AX42" s="667"/>
      <c r="AY42" s="668"/>
      <c r="AZ42" s="605">
        <v>20781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1035276</v>
      </c>
      <c r="CS42" s="634"/>
      <c r="CT42" s="634"/>
      <c r="CU42" s="634"/>
      <c r="CV42" s="634"/>
      <c r="CW42" s="634"/>
      <c r="CX42" s="634"/>
      <c r="CY42" s="635"/>
      <c r="CZ42" s="624">
        <v>16.100000000000001</v>
      </c>
      <c r="DA42" s="636"/>
      <c r="DB42" s="636"/>
      <c r="DC42" s="637"/>
      <c r="DD42" s="627">
        <v>35449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345</v>
      </c>
      <c r="CG44" s="619"/>
      <c r="CH44" s="619"/>
      <c r="CI44" s="619"/>
      <c r="CJ44" s="619"/>
      <c r="CK44" s="619"/>
      <c r="CL44" s="619"/>
      <c r="CM44" s="619"/>
      <c r="CN44" s="619"/>
      <c r="CO44" s="619"/>
      <c r="CP44" s="619"/>
      <c r="CQ44" s="620"/>
      <c r="CR44" s="621">
        <v>981524</v>
      </c>
      <c r="CS44" s="622"/>
      <c r="CT44" s="622"/>
      <c r="CU44" s="622"/>
      <c r="CV44" s="622"/>
      <c r="CW44" s="622"/>
      <c r="CX44" s="622"/>
      <c r="CY44" s="623"/>
      <c r="CZ44" s="624">
        <v>15.3</v>
      </c>
      <c r="DA44" s="625"/>
      <c r="DB44" s="625"/>
      <c r="DC44" s="626"/>
      <c r="DD44" s="627">
        <v>33245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776661</v>
      </c>
      <c r="CS45" s="634"/>
      <c r="CT45" s="634"/>
      <c r="CU45" s="634"/>
      <c r="CV45" s="634"/>
      <c r="CW45" s="634"/>
      <c r="CX45" s="634"/>
      <c r="CY45" s="635"/>
      <c r="CZ45" s="624">
        <v>12.1</v>
      </c>
      <c r="DA45" s="636"/>
      <c r="DB45" s="636"/>
      <c r="DC45" s="637"/>
      <c r="DD45" s="627">
        <v>29249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204863</v>
      </c>
      <c r="CS46" s="622"/>
      <c r="CT46" s="622"/>
      <c r="CU46" s="622"/>
      <c r="CV46" s="622"/>
      <c r="CW46" s="622"/>
      <c r="CX46" s="622"/>
      <c r="CY46" s="623"/>
      <c r="CZ46" s="624">
        <v>3.2</v>
      </c>
      <c r="DA46" s="625"/>
      <c r="DB46" s="625"/>
      <c r="DC46" s="626"/>
      <c r="DD46" s="627">
        <v>3996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53752</v>
      </c>
      <c r="CS47" s="634"/>
      <c r="CT47" s="634"/>
      <c r="CU47" s="634"/>
      <c r="CV47" s="634"/>
      <c r="CW47" s="634"/>
      <c r="CX47" s="634"/>
      <c r="CY47" s="635"/>
      <c r="CZ47" s="624">
        <v>0.8</v>
      </c>
      <c r="DA47" s="636"/>
      <c r="DB47" s="636"/>
      <c r="DC47" s="637"/>
      <c r="DD47" s="627">
        <v>2204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6422540</v>
      </c>
      <c r="CS49" s="606"/>
      <c r="CT49" s="606"/>
      <c r="CU49" s="606"/>
      <c r="CV49" s="606"/>
      <c r="CW49" s="606"/>
      <c r="CX49" s="606"/>
      <c r="CY49" s="607"/>
      <c r="CZ49" s="608">
        <v>100</v>
      </c>
      <c r="DA49" s="609"/>
      <c r="DB49" s="609"/>
      <c r="DC49" s="610"/>
      <c r="DD49" s="611">
        <v>3616661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uxEjGDkWqOpXqlCjRaLg9HWYKSQG8jH5+lU2sFMrRNbfFAkDwFQsONi+qIQvdpjj8r0R8M0RrzA63G3eF4vdQ==" saltValue="0EpOiCOTqiKYV0DBX7kD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c r="R7" s="1103"/>
      <c r="S7" s="1103"/>
      <c r="T7" s="1103"/>
      <c r="U7" s="1103"/>
      <c r="V7" s="1103"/>
      <c r="W7" s="1103"/>
      <c r="X7" s="1103"/>
      <c r="Y7" s="1103"/>
      <c r="Z7" s="1103"/>
      <c r="AA7" s="1103"/>
      <c r="AB7" s="1103"/>
      <c r="AC7" s="1103"/>
      <c r="AD7" s="1103"/>
      <c r="AE7" s="1104"/>
      <c r="AF7" s="1105">
        <v>570</v>
      </c>
      <c r="AG7" s="1106"/>
      <c r="AH7" s="1106"/>
      <c r="AI7" s="1106"/>
      <c r="AJ7" s="1107"/>
      <c r="AK7" s="1108"/>
      <c r="AL7" s="1109"/>
      <c r="AM7" s="1109"/>
      <c r="AN7" s="1109"/>
      <c r="AO7" s="1109"/>
      <c r="AP7" s="1109"/>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570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t="s">
        <v>122</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t="s">
        <v>122</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22</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395</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399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406</v>
      </c>
      <c r="AB109" s="896"/>
      <c r="AC109" s="896"/>
      <c r="AD109" s="896"/>
      <c r="AE109" s="897"/>
      <c r="AF109" s="898" t="s">
        <v>407</v>
      </c>
      <c r="AG109" s="896"/>
      <c r="AH109" s="896"/>
      <c r="AI109" s="896"/>
      <c r="AJ109" s="897"/>
      <c r="AK109" s="898" t="s">
        <v>295</v>
      </c>
      <c r="AL109" s="896"/>
      <c r="AM109" s="896"/>
      <c r="AN109" s="896"/>
      <c r="AO109" s="897"/>
      <c r="AP109" s="898" t="s">
        <v>408</v>
      </c>
      <c r="AQ109" s="896"/>
      <c r="AR109" s="896"/>
      <c r="AS109" s="896"/>
      <c r="AT109" s="929"/>
      <c r="AU109" s="895" t="s">
        <v>405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406</v>
      </c>
      <c r="BR109" s="896"/>
      <c r="BS109" s="896"/>
      <c r="BT109" s="896"/>
      <c r="BU109" s="897"/>
      <c r="BV109" s="898" t="s">
        <v>407</v>
      </c>
      <c r="BW109" s="896"/>
      <c r="BX109" s="896"/>
      <c r="BY109" s="896"/>
      <c r="BZ109" s="897"/>
      <c r="CA109" s="898" t="s">
        <v>295</v>
      </c>
      <c r="CB109" s="896"/>
      <c r="CC109" s="896"/>
      <c r="CD109" s="896"/>
      <c r="CE109" s="897"/>
      <c r="CF109" s="936" t="s">
        <v>408</v>
      </c>
      <c r="CG109" s="936"/>
      <c r="CH109" s="936"/>
      <c r="CI109" s="936"/>
      <c r="CJ109" s="936"/>
      <c r="CK109" s="898" t="s">
        <v>409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406</v>
      </c>
      <c r="DH109" s="896"/>
      <c r="DI109" s="896"/>
      <c r="DJ109" s="896"/>
      <c r="DK109" s="897"/>
      <c r="DL109" s="898" t="s">
        <v>407</v>
      </c>
      <c r="DM109" s="896"/>
      <c r="DN109" s="896"/>
      <c r="DO109" s="896"/>
      <c r="DP109" s="897"/>
      <c r="DQ109" s="898" t="s">
        <v>295</v>
      </c>
      <c r="DR109" s="896"/>
      <c r="DS109" s="896"/>
      <c r="DT109" s="896"/>
      <c r="DU109" s="897"/>
      <c r="DV109" s="898" t="s">
        <v>408</v>
      </c>
      <c r="DW109" s="896"/>
      <c r="DX109" s="896"/>
      <c r="DY109" s="896"/>
      <c r="DZ109" s="929"/>
    </row>
    <row r="110" spans="1:131" s="218" customFormat="1" ht="26.25" customHeight="1" x14ac:dyDescent="0.15">
      <c r="A110" s="807" t="s">
        <v>410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715807</v>
      </c>
      <c r="AB110" s="889"/>
      <c r="AC110" s="889"/>
      <c r="AD110" s="889"/>
      <c r="AE110" s="890"/>
      <c r="AF110" s="891">
        <v>682558</v>
      </c>
      <c r="AG110" s="889"/>
      <c r="AH110" s="889"/>
      <c r="AI110" s="889"/>
      <c r="AJ110" s="890"/>
      <c r="AK110" s="891">
        <v>667407</v>
      </c>
      <c r="AL110" s="889"/>
      <c r="AM110" s="889"/>
      <c r="AN110" s="889"/>
      <c r="AO110" s="890"/>
      <c r="AP110" s="892">
        <v>23.3</v>
      </c>
      <c r="AQ110" s="893"/>
      <c r="AR110" s="893"/>
      <c r="AS110" s="893"/>
      <c r="AT110" s="894"/>
      <c r="AU110" s="930" t="s">
        <v>69</v>
      </c>
      <c r="AV110" s="931"/>
      <c r="AW110" s="931"/>
      <c r="AX110" s="931"/>
      <c r="AY110" s="931"/>
      <c r="AZ110" s="860" t="s">
        <v>411</v>
      </c>
      <c r="BA110" s="808"/>
      <c r="BB110" s="808"/>
      <c r="BC110" s="808"/>
      <c r="BD110" s="808"/>
      <c r="BE110" s="808"/>
      <c r="BF110" s="808"/>
      <c r="BG110" s="808"/>
      <c r="BH110" s="808"/>
      <c r="BI110" s="808"/>
      <c r="BJ110" s="808"/>
      <c r="BK110" s="808"/>
      <c r="BL110" s="808"/>
      <c r="BM110" s="808"/>
      <c r="BN110" s="808"/>
      <c r="BO110" s="808"/>
      <c r="BP110" s="809"/>
      <c r="BQ110" s="861">
        <v>5843874</v>
      </c>
      <c r="BR110" s="842"/>
      <c r="BS110" s="842"/>
      <c r="BT110" s="842"/>
      <c r="BU110" s="842"/>
      <c r="BV110" s="842">
        <v>5917627</v>
      </c>
      <c r="BW110" s="842"/>
      <c r="BX110" s="842"/>
      <c r="BY110" s="842"/>
      <c r="BZ110" s="842"/>
      <c r="CA110" s="842">
        <v>5811836</v>
      </c>
      <c r="CB110" s="842"/>
      <c r="CC110" s="842"/>
      <c r="CD110" s="842"/>
      <c r="CE110" s="842"/>
      <c r="CF110" s="866">
        <v>203.1</v>
      </c>
      <c r="CG110" s="867"/>
      <c r="CH110" s="867"/>
      <c r="CI110" s="867"/>
      <c r="CJ110" s="867"/>
      <c r="CK110" s="926" t="s">
        <v>412</v>
      </c>
      <c r="CL110" s="819"/>
      <c r="CM110" s="860" t="s">
        <v>413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415</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417</v>
      </c>
      <c r="B112" s="913"/>
      <c r="C112" s="752" t="s">
        <v>418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419</v>
      </c>
      <c r="BA112" s="752"/>
      <c r="BB112" s="752"/>
      <c r="BC112" s="752"/>
      <c r="BD112" s="752"/>
      <c r="BE112" s="752"/>
      <c r="BF112" s="752"/>
      <c r="BG112" s="752"/>
      <c r="BH112" s="752"/>
      <c r="BI112" s="752"/>
      <c r="BJ112" s="752"/>
      <c r="BK112" s="752"/>
      <c r="BL112" s="752"/>
      <c r="BM112" s="752"/>
      <c r="BN112" s="752"/>
      <c r="BO112" s="752"/>
      <c r="BP112" s="753"/>
      <c r="BQ112" s="816">
        <v>372851</v>
      </c>
      <c r="BR112" s="817"/>
      <c r="BS112" s="817"/>
      <c r="BT112" s="817"/>
      <c r="BU112" s="817"/>
      <c r="BV112" s="817">
        <v>403708</v>
      </c>
      <c r="BW112" s="817"/>
      <c r="BX112" s="817"/>
      <c r="BY112" s="817"/>
      <c r="BZ112" s="817"/>
      <c r="CA112" s="817">
        <v>459792</v>
      </c>
      <c r="CB112" s="817"/>
      <c r="CC112" s="817"/>
      <c r="CD112" s="817"/>
      <c r="CE112" s="817"/>
      <c r="CF112" s="875">
        <v>16.100000000000001</v>
      </c>
      <c r="CG112" s="876"/>
      <c r="CH112" s="876"/>
      <c r="CI112" s="876"/>
      <c r="CJ112" s="876"/>
      <c r="CK112" s="927"/>
      <c r="CL112" s="821"/>
      <c r="CM112" s="815" t="s">
        <v>420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42737</v>
      </c>
      <c r="AB113" s="919"/>
      <c r="AC113" s="919"/>
      <c r="AD113" s="919"/>
      <c r="AE113" s="920"/>
      <c r="AF113" s="921">
        <v>57529</v>
      </c>
      <c r="AG113" s="919"/>
      <c r="AH113" s="919"/>
      <c r="AI113" s="919"/>
      <c r="AJ113" s="920"/>
      <c r="AK113" s="921">
        <v>47731</v>
      </c>
      <c r="AL113" s="919"/>
      <c r="AM113" s="919"/>
      <c r="AN113" s="919"/>
      <c r="AO113" s="920"/>
      <c r="AP113" s="922">
        <v>1.7</v>
      </c>
      <c r="AQ113" s="923"/>
      <c r="AR113" s="923"/>
      <c r="AS113" s="923"/>
      <c r="AT113" s="924"/>
      <c r="AU113" s="932"/>
      <c r="AV113" s="933"/>
      <c r="AW113" s="933"/>
      <c r="AX113" s="933"/>
      <c r="AY113" s="933"/>
      <c r="AZ113" s="815" t="s">
        <v>422</v>
      </c>
      <c r="BA113" s="752"/>
      <c r="BB113" s="752"/>
      <c r="BC113" s="752"/>
      <c r="BD113" s="752"/>
      <c r="BE113" s="752"/>
      <c r="BF113" s="752"/>
      <c r="BG113" s="752"/>
      <c r="BH113" s="752"/>
      <c r="BI113" s="752"/>
      <c r="BJ113" s="752"/>
      <c r="BK113" s="752"/>
      <c r="BL113" s="752"/>
      <c r="BM113" s="752"/>
      <c r="BN113" s="752"/>
      <c r="BO113" s="752"/>
      <c r="BP113" s="753"/>
      <c r="BQ113" s="816">
        <v>162304</v>
      </c>
      <c r="BR113" s="817"/>
      <c r="BS113" s="817"/>
      <c r="BT113" s="817"/>
      <c r="BU113" s="817"/>
      <c r="BV113" s="817">
        <v>131262</v>
      </c>
      <c r="BW113" s="817"/>
      <c r="BX113" s="817"/>
      <c r="BY113" s="817"/>
      <c r="BZ113" s="817"/>
      <c r="CA113" s="817">
        <v>116016</v>
      </c>
      <c r="CB113" s="817"/>
      <c r="CC113" s="817"/>
      <c r="CD113" s="817"/>
      <c r="CE113" s="817"/>
      <c r="CF113" s="875">
        <v>4.0999999999999996</v>
      </c>
      <c r="CG113" s="876"/>
      <c r="CH113" s="876"/>
      <c r="CI113" s="876"/>
      <c r="CJ113" s="876"/>
      <c r="CK113" s="927"/>
      <c r="CL113" s="821"/>
      <c r="CM113" s="815" t="s">
        <v>423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21963</v>
      </c>
      <c r="AB114" s="780"/>
      <c r="AC114" s="780"/>
      <c r="AD114" s="780"/>
      <c r="AE114" s="781"/>
      <c r="AF114" s="782">
        <v>22073</v>
      </c>
      <c r="AG114" s="780"/>
      <c r="AH114" s="780"/>
      <c r="AI114" s="780"/>
      <c r="AJ114" s="781"/>
      <c r="AK114" s="782">
        <v>21575</v>
      </c>
      <c r="AL114" s="780"/>
      <c r="AM114" s="780"/>
      <c r="AN114" s="780"/>
      <c r="AO114" s="781"/>
      <c r="AP114" s="824">
        <v>0.8</v>
      </c>
      <c r="AQ114" s="825"/>
      <c r="AR114" s="825"/>
      <c r="AS114" s="825"/>
      <c r="AT114" s="826"/>
      <c r="AU114" s="932"/>
      <c r="AV114" s="933"/>
      <c r="AW114" s="933"/>
      <c r="AX114" s="933"/>
      <c r="AY114" s="933"/>
      <c r="AZ114" s="815" t="s">
        <v>425</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v>531951</v>
      </c>
      <c r="CB114" s="817"/>
      <c r="CC114" s="817"/>
      <c r="CD114" s="817"/>
      <c r="CE114" s="817"/>
      <c r="CF114" s="875">
        <v>18.600000000000001</v>
      </c>
      <c r="CG114" s="876"/>
      <c r="CH114" s="876"/>
      <c r="CI114" s="876"/>
      <c r="CJ114" s="876"/>
      <c r="CK114" s="927"/>
      <c r="CL114" s="821"/>
      <c r="CM114" s="815" t="s">
        <v>426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428</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429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433</v>
      </c>
      <c r="Z117" s="897"/>
      <c r="AA117" s="902">
        <v>780507</v>
      </c>
      <c r="AB117" s="903"/>
      <c r="AC117" s="903"/>
      <c r="AD117" s="903"/>
      <c r="AE117" s="904"/>
      <c r="AF117" s="905">
        <v>762160</v>
      </c>
      <c r="AG117" s="903"/>
      <c r="AH117" s="903"/>
      <c r="AI117" s="903"/>
      <c r="AJ117" s="904"/>
      <c r="AK117" s="905">
        <v>736713</v>
      </c>
      <c r="AL117" s="903"/>
      <c r="AM117" s="903"/>
      <c r="AN117" s="903"/>
      <c r="AO117" s="904"/>
      <c r="AP117" s="906"/>
      <c r="AQ117" s="907"/>
      <c r="AR117" s="907"/>
      <c r="AS117" s="907"/>
      <c r="AT117" s="908"/>
      <c r="AU117" s="932"/>
      <c r="AV117" s="933"/>
      <c r="AW117" s="933"/>
      <c r="AX117" s="933"/>
      <c r="AY117" s="933"/>
      <c r="AZ117" s="863" t="s">
        <v>434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409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406</v>
      </c>
      <c r="AB118" s="896"/>
      <c r="AC118" s="896"/>
      <c r="AD118" s="896"/>
      <c r="AE118" s="897"/>
      <c r="AF118" s="898" t="s">
        <v>407</v>
      </c>
      <c r="AG118" s="896"/>
      <c r="AH118" s="896"/>
      <c r="AI118" s="896"/>
      <c r="AJ118" s="897"/>
      <c r="AK118" s="898" t="s">
        <v>295</v>
      </c>
      <c r="AL118" s="896"/>
      <c r="AM118" s="896"/>
      <c r="AN118" s="896"/>
      <c r="AO118" s="897"/>
      <c r="AP118" s="899" t="s">
        <v>408</v>
      </c>
      <c r="AQ118" s="900"/>
      <c r="AR118" s="900"/>
      <c r="AS118" s="900"/>
      <c r="AT118" s="901"/>
      <c r="AU118" s="932"/>
      <c r="AV118" s="933"/>
      <c r="AW118" s="933"/>
      <c r="AX118" s="933"/>
      <c r="AY118" s="933"/>
      <c r="AZ118" s="838" t="s">
        <v>436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412</v>
      </c>
      <c r="B119" s="819"/>
      <c r="C119" s="860" t="s">
        <v>413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438</v>
      </c>
      <c r="BP119" s="878"/>
      <c r="BQ119" s="879">
        <v>6379029</v>
      </c>
      <c r="BR119" s="845"/>
      <c r="BS119" s="845"/>
      <c r="BT119" s="845"/>
      <c r="BU119" s="845"/>
      <c r="BV119" s="845">
        <v>6452597</v>
      </c>
      <c r="BW119" s="845"/>
      <c r="BX119" s="845"/>
      <c r="BY119" s="845"/>
      <c r="BZ119" s="845"/>
      <c r="CA119" s="845">
        <v>6919595</v>
      </c>
      <c r="CB119" s="845"/>
      <c r="CC119" s="845"/>
      <c r="CD119" s="845"/>
      <c r="CE119" s="845"/>
      <c r="CF119" s="748"/>
      <c r="CG119" s="749"/>
      <c r="CH119" s="749"/>
      <c r="CI119" s="749"/>
      <c r="CJ119" s="834"/>
      <c r="CK119" s="928"/>
      <c r="CL119" s="823"/>
      <c r="CM119" s="838" t="s">
        <v>439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440</v>
      </c>
      <c r="AV120" s="881"/>
      <c r="AW120" s="881"/>
      <c r="AX120" s="881"/>
      <c r="AY120" s="882"/>
      <c r="AZ120" s="860" t="s">
        <v>441</v>
      </c>
      <c r="BA120" s="808"/>
      <c r="BB120" s="808"/>
      <c r="BC120" s="808"/>
      <c r="BD120" s="808"/>
      <c r="BE120" s="808"/>
      <c r="BF120" s="808"/>
      <c r="BG120" s="808"/>
      <c r="BH120" s="808"/>
      <c r="BI120" s="808"/>
      <c r="BJ120" s="808"/>
      <c r="BK120" s="808"/>
      <c r="BL120" s="808"/>
      <c r="BM120" s="808"/>
      <c r="BN120" s="808"/>
      <c r="BO120" s="808"/>
      <c r="BP120" s="809"/>
      <c r="BQ120" s="861">
        <v>2299811</v>
      </c>
      <c r="BR120" s="842"/>
      <c r="BS120" s="842"/>
      <c r="BT120" s="842"/>
      <c r="BU120" s="842"/>
      <c r="BV120" s="842">
        <v>2650470</v>
      </c>
      <c r="BW120" s="842"/>
      <c r="BX120" s="842"/>
      <c r="BY120" s="842"/>
      <c r="BZ120" s="842"/>
      <c r="CA120" s="842">
        <v>2527854</v>
      </c>
      <c r="CB120" s="842"/>
      <c r="CC120" s="842"/>
      <c r="CD120" s="842"/>
      <c r="CE120" s="842"/>
      <c r="CF120" s="866">
        <v>88.3</v>
      </c>
      <c r="CG120" s="867"/>
      <c r="CH120" s="867"/>
      <c r="CI120" s="867"/>
      <c r="CJ120" s="867"/>
      <c r="CK120" s="868" t="s">
        <v>442</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459792</v>
      </c>
      <c r="DR120" s="842"/>
      <c r="DS120" s="842"/>
      <c r="DT120" s="842"/>
      <c r="DU120" s="842"/>
      <c r="DV120" s="843">
        <v>16.100000000000001</v>
      </c>
      <c r="DW120" s="843"/>
      <c r="DX120" s="843"/>
      <c r="DY120" s="843"/>
      <c r="DZ120" s="844"/>
    </row>
    <row r="121" spans="1:130" s="218" customFormat="1" ht="26.25" customHeight="1" x14ac:dyDescent="0.15">
      <c r="A121" s="820"/>
      <c r="B121" s="821"/>
      <c r="C121" s="863" t="s">
        <v>443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444</v>
      </c>
      <c r="BA121" s="752"/>
      <c r="BB121" s="752"/>
      <c r="BC121" s="752"/>
      <c r="BD121" s="752"/>
      <c r="BE121" s="752"/>
      <c r="BF121" s="752"/>
      <c r="BG121" s="752"/>
      <c r="BH121" s="752"/>
      <c r="BI121" s="752"/>
      <c r="BJ121" s="752"/>
      <c r="BK121" s="752"/>
      <c r="BL121" s="752"/>
      <c r="BM121" s="752"/>
      <c r="BN121" s="752"/>
      <c r="BO121" s="752"/>
      <c r="BP121" s="753"/>
      <c r="BQ121" s="816">
        <v>315618</v>
      </c>
      <c r="BR121" s="817"/>
      <c r="BS121" s="817"/>
      <c r="BT121" s="817"/>
      <c r="BU121" s="817"/>
      <c r="BV121" s="817">
        <v>291796</v>
      </c>
      <c r="BW121" s="817"/>
      <c r="BX121" s="817"/>
      <c r="BY121" s="817"/>
      <c r="BZ121" s="817"/>
      <c r="CA121" s="817">
        <v>184750</v>
      </c>
      <c r="CB121" s="817"/>
      <c r="CC121" s="817"/>
      <c r="CD121" s="817"/>
      <c r="CE121" s="817"/>
      <c r="CF121" s="875">
        <v>6.5</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445</v>
      </c>
      <c r="BA122" s="839"/>
      <c r="BB122" s="839"/>
      <c r="BC122" s="839"/>
      <c r="BD122" s="839"/>
      <c r="BE122" s="839"/>
      <c r="BF122" s="839"/>
      <c r="BG122" s="839"/>
      <c r="BH122" s="839"/>
      <c r="BI122" s="839"/>
      <c r="BJ122" s="839"/>
      <c r="BK122" s="839"/>
      <c r="BL122" s="839"/>
      <c r="BM122" s="839"/>
      <c r="BN122" s="839"/>
      <c r="BO122" s="839"/>
      <c r="BP122" s="840"/>
      <c r="BQ122" s="879">
        <v>4282774</v>
      </c>
      <c r="BR122" s="845"/>
      <c r="BS122" s="845"/>
      <c r="BT122" s="845"/>
      <c r="BU122" s="845"/>
      <c r="BV122" s="845">
        <v>4338247</v>
      </c>
      <c r="BW122" s="845"/>
      <c r="BX122" s="845"/>
      <c r="BY122" s="845"/>
      <c r="BZ122" s="845"/>
      <c r="CA122" s="845">
        <v>4260525</v>
      </c>
      <c r="CB122" s="845"/>
      <c r="CC122" s="845"/>
      <c r="CD122" s="845"/>
      <c r="CE122" s="845"/>
      <c r="CF122" s="846">
        <v>148.9</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446</v>
      </c>
      <c r="BP123" s="878"/>
      <c r="BQ123" s="832">
        <v>6898203</v>
      </c>
      <c r="BR123" s="833"/>
      <c r="BS123" s="833"/>
      <c r="BT123" s="833"/>
      <c r="BU123" s="833"/>
      <c r="BV123" s="833">
        <v>7280513</v>
      </c>
      <c r="BW123" s="833"/>
      <c r="BX123" s="833"/>
      <c r="BY123" s="833"/>
      <c r="BZ123" s="833"/>
      <c r="CA123" s="833">
        <v>6973129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448</v>
      </c>
      <c r="CQ124" s="836"/>
      <c r="CR124" s="836"/>
      <c r="CS124" s="836"/>
      <c r="CT124" s="836"/>
      <c r="CU124" s="836"/>
      <c r="CV124" s="836"/>
      <c r="CW124" s="836"/>
      <c r="CX124" s="836"/>
      <c r="CY124" s="836"/>
      <c r="CZ124" s="836"/>
      <c r="DA124" s="836"/>
      <c r="DB124" s="836"/>
      <c r="DC124" s="836"/>
      <c r="DD124" s="836"/>
      <c r="DE124" s="836"/>
      <c r="DF124" s="837"/>
      <c r="DG124" s="763">
        <v>372851</v>
      </c>
      <c r="DH124" s="764"/>
      <c r="DI124" s="764"/>
      <c r="DJ124" s="764"/>
      <c r="DK124" s="765"/>
      <c r="DL124" s="766">
        <v>403708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449</v>
      </c>
      <c r="CL125" s="852"/>
      <c r="CM125" s="852"/>
      <c r="CN125" s="852"/>
      <c r="CO125" s="853"/>
      <c r="CP125" s="860" t="s">
        <v>450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439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453</v>
      </c>
      <c r="AY127" s="812"/>
      <c r="AZ127" s="812"/>
      <c r="BA127" s="812"/>
      <c r="BB127" s="812"/>
      <c r="BC127" s="812"/>
      <c r="BD127" s="812"/>
      <c r="BE127" s="813"/>
      <c r="BF127" s="811" t="s">
        <v>454</v>
      </c>
      <c r="BG127" s="812"/>
      <c r="BH127" s="812"/>
      <c r="BI127" s="812"/>
      <c r="BJ127" s="812"/>
      <c r="BK127" s="812"/>
      <c r="BL127" s="813"/>
      <c r="BM127" s="811" t="s">
        <v>455</v>
      </c>
      <c r="BN127" s="812"/>
      <c r="BO127" s="812"/>
      <c r="BP127" s="812"/>
      <c r="BQ127" s="812"/>
      <c r="BR127" s="812"/>
      <c r="BS127" s="813"/>
      <c r="BT127" s="811" t="s">
        <v>456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459</v>
      </c>
      <c r="X128" s="798"/>
      <c r="Y128" s="798"/>
      <c r="Z128" s="799"/>
      <c r="AA128" s="800">
        <v>35550</v>
      </c>
      <c r="AB128" s="801"/>
      <c r="AC128" s="801"/>
      <c r="AD128" s="801"/>
      <c r="AE128" s="802"/>
      <c r="AF128" s="803">
        <v>35550</v>
      </c>
      <c r="AG128" s="801"/>
      <c r="AH128" s="801"/>
      <c r="AI128" s="801"/>
      <c r="AJ128" s="802"/>
      <c r="AK128" s="803">
        <v>35669</v>
      </c>
      <c r="AL128" s="801"/>
      <c r="AM128" s="801"/>
      <c r="AN128" s="801"/>
      <c r="AO128" s="802"/>
      <c r="AP128" s="804"/>
      <c r="AQ128" s="805"/>
      <c r="AR128" s="805"/>
      <c r="AS128" s="805"/>
      <c r="AT128" s="806"/>
      <c r="AU128" s="220"/>
      <c r="AV128" s="220"/>
      <c r="AW128" s="220"/>
      <c r="AX128" s="807" t="s">
        <v>460</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461</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462</v>
      </c>
      <c r="X129" s="777"/>
      <c r="Y129" s="777"/>
      <c r="Z129" s="778"/>
      <c r="AA129" s="779">
        <v>3305766</v>
      </c>
      <c r="AB129" s="780"/>
      <c r="AC129" s="780"/>
      <c r="AD129" s="780"/>
      <c r="AE129" s="781"/>
      <c r="AF129" s="782">
        <v>3271679</v>
      </c>
      <c r="AG129" s="780"/>
      <c r="AH129" s="780"/>
      <c r="AI129" s="780"/>
      <c r="AJ129" s="781"/>
      <c r="AK129" s="782">
        <v>3338726</v>
      </c>
      <c r="AL129" s="780"/>
      <c r="AM129" s="780"/>
      <c r="AN129" s="780"/>
      <c r="AO129" s="781"/>
      <c r="AP129" s="783"/>
      <c r="AQ129" s="784"/>
      <c r="AR129" s="784"/>
      <c r="AS129" s="784"/>
      <c r="AT129" s="785"/>
      <c r="AU129" s="221"/>
      <c r="AV129" s="221"/>
      <c r="AW129" s="221"/>
      <c r="AX129" s="751" t="s">
        <v>463</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465</v>
      </c>
      <c r="X130" s="777"/>
      <c r="Y130" s="777"/>
      <c r="Z130" s="778"/>
      <c r="AA130" s="779">
        <v>514512</v>
      </c>
      <c r="AB130" s="780"/>
      <c r="AC130" s="780"/>
      <c r="AD130" s="780"/>
      <c r="AE130" s="781"/>
      <c r="AF130" s="782">
        <v>489351</v>
      </c>
      <c r="AG130" s="780"/>
      <c r="AH130" s="780"/>
      <c r="AI130" s="780"/>
      <c r="AJ130" s="781"/>
      <c r="AK130" s="782">
        <v>477026</v>
      </c>
      <c r="AL130" s="780"/>
      <c r="AM130" s="780"/>
      <c r="AN130" s="780"/>
      <c r="AO130" s="781"/>
      <c r="AP130" s="783"/>
      <c r="AQ130" s="784"/>
      <c r="AR130" s="784"/>
      <c r="AS130" s="784"/>
      <c r="AT130" s="785"/>
      <c r="AU130" s="221"/>
      <c r="AV130" s="221"/>
      <c r="AW130" s="221"/>
      <c r="AX130" s="751" t="s">
        <v>466</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467</v>
      </c>
      <c r="X131" s="761"/>
      <c r="Y131" s="761"/>
      <c r="Z131" s="762"/>
      <c r="AA131" s="763">
        <v>2791254</v>
      </c>
      <c r="AB131" s="764"/>
      <c r="AC131" s="764"/>
      <c r="AD131" s="764"/>
      <c r="AE131" s="765"/>
      <c r="AF131" s="766">
        <v>2782328</v>
      </c>
      <c r="AG131" s="764"/>
      <c r="AH131" s="764"/>
      <c r="AI131" s="764"/>
      <c r="AJ131" s="765"/>
      <c r="AK131" s="766">
        <v>2861700</v>
      </c>
      <c r="AL131" s="764"/>
      <c r="AM131" s="764"/>
      <c r="AN131" s="764"/>
      <c r="AO131" s="765"/>
      <c r="AP131" s="767"/>
      <c r="AQ131" s="768"/>
      <c r="AR131" s="768"/>
      <c r="AS131" s="768"/>
      <c r="AT131" s="769"/>
      <c r="AU131" s="221"/>
      <c r="AV131" s="221"/>
      <c r="AW131" s="221"/>
      <c r="AX131" s="729" t="s">
        <v>468</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469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470</v>
      </c>
      <c r="W132" s="742"/>
      <c r="X132" s="742"/>
      <c r="Y132" s="742"/>
      <c r="Z132" s="743"/>
      <c r="AA132" s="744">
        <v>8.2559666729999996</v>
      </c>
      <c r="AB132" s="745"/>
      <c r="AC132" s="745"/>
      <c r="AD132" s="745"/>
      <c r="AE132" s="746"/>
      <c r="AF132" s="747">
        <v>8.5273555089999995</v>
      </c>
      <c r="AG132" s="745"/>
      <c r="AH132" s="745"/>
      <c r="AI132" s="745"/>
      <c r="AJ132" s="746"/>
      <c r="AK132" s="747">
        <v>7.8281441100000002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471</v>
      </c>
      <c r="W133" s="721"/>
      <c r="X133" s="721"/>
      <c r="Y133" s="721"/>
      <c r="Z133" s="722"/>
      <c r="AA133" s="723">
        <v>7.4</v>
      </c>
      <c r="AB133" s="724"/>
      <c r="AC133" s="724"/>
      <c r="AD133" s="724"/>
      <c r="AE133" s="725"/>
      <c r="AF133" s="723">
        <v>7.9</v>
      </c>
      <c r="AG133" s="724"/>
      <c r="AH133" s="724"/>
      <c r="AI133" s="724"/>
      <c r="AJ133" s="725"/>
      <c r="AK133" s="723">
        <v>8.1999999999999993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1kAHyvpZxSHSkB2uv7hZ5Pp9pzkO0QtX/Db+W52PBQ/rtkEKNg4oDTjkW/lyVA8NbsThCpr6FcaA1dDzdcRAA==" saltValue="iMt5DPgn5Oa9Xz86Vo3v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W67" zoomScale="70" zoomScaleNormal="85" zoomScaleSheetLayoutView="70" workbookViewId="0">
      <selection activeCell="AK49" sqref="AK4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HPwA4Bpsh90kT4SI13S3iqBHShVbCPaFYVkQqZhyTjE3ZzdNI+ggQyYV+bQ9cDUpV59wSfGUOzig27vO6+z+Q==" saltValue="Z/mNY48SWAFGm7jQrhrT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A61"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bJi/LCSAzgvHqhQEPidq9aoMjd4GvlFggFCk24lJNOP+974hr6PXbBiOBTmqi8owegtm06IrgzIXiIP9mZZow==" saltValue="GIEwSdLiTTYnRB7C35iP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475</v>
      </c>
      <c r="AP7" s="260"/>
      <c r="AQ7" s="261" t="s">
        <v>476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477</v>
      </c>
      <c r="AQ8" s="267" t="s">
        <v>478</v>
      </c>
      <c r="AR8" s="268" t="s">
        <v>479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480</v>
      </c>
      <c r="AL9" s="1131"/>
      <c r="AM9" s="1131"/>
      <c r="AN9" s="1132"/>
      <c r="AO9" s="269">
        <v>1248679</v>
      </c>
      <c r="AP9" s="269">
        <v>280036</v>
      </c>
      <c r="AQ9" s="270">
        <v>289558</v>
      </c>
      <c r="AR9" s="271">
        <v>-3.3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481</v>
      </c>
      <c r="AL10" s="1131"/>
      <c r="AM10" s="1131"/>
      <c r="AN10" s="1132"/>
      <c r="AO10" s="272">
        <v>208694</v>
      </c>
      <c r="AP10" s="272">
        <v>46803</v>
      </c>
      <c r="AQ10" s="273">
        <v>31838</v>
      </c>
      <c r="AR10" s="274">
        <v>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482</v>
      </c>
      <c r="AL11" s="1131"/>
      <c r="AM11" s="1131"/>
      <c r="AN11" s="1132"/>
      <c r="AO11" s="272">
        <v>37047</v>
      </c>
      <c r="AP11" s="272">
        <v>8308</v>
      </c>
      <c r="AQ11" s="273">
        <v>5309</v>
      </c>
      <c r="AR11" s="274">
        <v>56.5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483</v>
      </c>
      <c r="AL12" s="1131"/>
      <c r="AM12" s="1131"/>
      <c r="AN12" s="1132"/>
      <c r="AO12" s="272" t="s">
        <v>484</v>
      </c>
      <c r="AP12" s="272" t="s">
        <v>484</v>
      </c>
      <c r="AQ12" s="273" t="s">
        <v>484</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485</v>
      </c>
      <c r="AL13" s="1131"/>
      <c r="AM13" s="1131"/>
      <c r="AN13" s="1132"/>
      <c r="AO13" s="272">
        <v>14859</v>
      </c>
      <c r="AP13" s="272">
        <v>3332</v>
      </c>
      <c r="AQ13" s="273">
        <v>8195</v>
      </c>
      <c r="AR13" s="274">
        <v>-59.3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486</v>
      </c>
      <c r="AL14" s="1131"/>
      <c r="AM14" s="1131"/>
      <c r="AN14" s="1132"/>
      <c r="AO14" s="272" t="s">
        <v>484</v>
      </c>
      <c r="AP14" s="272" t="s">
        <v>484</v>
      </c>
      <c r="AQ14" s="273">
        <v>5752</v>
      </c>
      <c r="AR14" s="274" t="s">
        <v>484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487</v>
      </c>
      <c r="AL15" s="1134"/>
      <c r="AM15" s="1134"/>
      <c r="AN15" s="1135"/>
      <c r="AO15" s="272">
        <v>-57742</v>
      </c>
      <c r="AP15" s="272">
        <v>-12950</v>
      </c>
      <c r="AQ15" s="273">
        <v>-17150</v>
      </c>
      <c r="AR15" s="274">
        <v>-24.5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1451537</v>
      </c>
      <c r="AP16" s="272">
        <v>325530</v>
      </c>
      <c r="AQ16" s="273">
        <v>323504</v>
      </c>
      <c r="AR16" s="274">
        <v>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492</v>
      </c>
      <c r="AL21" s="1137"/>
      <c r="AM21" s="1137"/>
      <c r="AN21" s="1138"/>
      <c r="AO21" s="285">
        <v>23.1</v>
      </c>
      <c r="AP21" s="286">
        <v>26.26</v>
      </c>
      <c r="AQ21" s="287">
        <v>-3.16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493</v>
      </c>
      <c r="AL22" s="1137"/>
      <c r="AM22" s="1137"/>
      <c r="AN22" s="1138"/>
      <c r="AO22" s="290">
        <v>93.7</v>
      </c>
      <c r="AP22" s="291">
        <v>94.5</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475</v>
      </c>
      <c r="AP30" s="260"/>
      <c r="AQ30" s="261" t="s">
        <v>476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477</v>
      </c>
      <c r="AQ31" s="267" t="s">
        <v>478</v>
      </c>
      <c r="AR31" s="268" t="s">
        <v>479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497</v>
      </c>
      <c r="AL32" s="1121"/>
      <c r="AM32" s="1121"/>
      <c r="AN32" s="1122"/>
      <c r="AO32" s="300">
        <v>667407</v>
      </c>
      <c r="AP32" s="300">
        <v>149676</v>
      </c>
      <c r="AQ32" s="301">
        <v>167749</v>
      </c>
      <c r="AR32" s="302">
        <v>-10.8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498</v>
      </c>
      <c r="AL33" s="1121"/>
      <c r="AM33" s="1121"/>
      <c r="AN33" s="112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499</v>
      </c>
      <c r="AL34" s="1121"/>
      <c r="AM34" s="1121"/>
      <c r="AN34" s="1122"/>
      <c r="AO34" s="300" t="s">
        <v>484</v>
      </c>
      <c r="AP34" s="300" t="s">
        <v>484</v>
      </c>
      <c r="AQ34" s="301" t="s">
        <v>484</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500</v>
      </c>
      <c r="AL35" s="1121"/>
      <c r="AM35" s="1121"/>
      <c r="AN35" s="1122"/>
      <c r="AO35" s="300">
        <v>47731</v>
      </c>
      <c r="AP35" s="300">
        <v>10704</v>
      </c>
      <c r="AQ35" s="301">
        <v>32778</v>
      </c>
      <c r="AR35" s="302">
        <v>-67.3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501</v>
      </c>
      <c r="AL36" s="1121"/>
      <c r="AM36" s="1121"/>
      <c r="AN36" s="1122"/>
      <c r="AO36" s="300">
        <v>21575</v>
      </c>
      <c r="AP36" s="300">
        <v>4839</v>
      </c>
      <c r="AQ36" s="301">
        <v>4535</v>
      </c>
      <c r="AR36" s="302">
        <v>6.7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502</v>
      </c>
      <c r="AL37" s="1121"/>
      <c r="AM37" s="1121"/>
      <c r="AN37" s="1122"/>
      <c r="AO37" s="300" t="s">
        <v>484</v>
      </c>
      <c r="AP37" s="300" t="s">
        <v>484</v>
      </c>
      <c r="AQ37" s="301">
        <v>1146</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503</v>
      </c>
      <c r="AL38" s="1124"/>
      <c r="AM38" s="1124"/>
      <c r="AN38" s="1125"/>
      <c r="AO38" s="303" t="s">
        <v>484</v>
      </c>
      <c r="AP38" s="303" t="s">
        <v>484</v>
      </c>
      <c r="AQ38" s="304">
        <v>37</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504</v>
      </c>
      <c r="AL39" s="1124"/>
      <c r="AM39" s="1124"/>
      <c r="AN39" s="1125"/>
      <c r="AO39" s="300">
        <v>-35669</v>
      </c>
      <c r="AP39" s="300">
        <v>-7999</v>
      </c>
      <c r="AQ39" s="301">
        <v>-7395</v>
      </c>
      <c r="AR39" s="302">
        <v>8.1999999999999993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505</v>
      </c>
      <c r="AL40" s="1121"/>
      <c r="AM40" s="1121"/>
      <c r="AN40" s="1122"/>
      <c r="AO40" s="300">
        <v>-477026</v>
      </c>
      <c r="AP40" s="300">
        <v>-106980</v>
      </c>
      <c r="AQ40" s="301">
        <v>-144519</v>
      </c>
      <c r="AR40" s="302">
        <v>-26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224018</v>
      </c>
      <c r="AP41" s="300">
        <v>50240</v>
      </c>
      <c r="AQ41" s="301">
        <v>54333</v>
      </c>
      <c r="AR41" s="302">
        <v>-7.5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475</v>
      </c>
      <c r="AN49" s="1115" t="s">
        <v>508</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509</v>
      </c>
      <c r="AO50" s="317" t="s">
        <v>510</v>
      </c>
      <c r="AP50" s="318" t="s">
        <v>511</v>
      </c>
      <c r="AQ50" s="319" t="s">
        <v>512</v>
      </c>
      <c r="AR50" s="320" t="s">
        <v>513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1997726</v>
      </c>
      <c r="AN51" s="322">
        <v>432877</v>
      </c>
      <c r="AO51" s="323">
        <v>53.3</v>
      </c>
      <c r="AP51" s="324">
        <v>332350</v>
      </c>
      <c r="AQ51" s="325">
        <v>4.9000000000000004</v>
      </c>
      <c r="AR51" s="326">
        <v>48.4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1261411</v>
      </c>
      <c r="AN52" s="330">
        <v>273328</v>
      </c>
      <c r="AO52" s="331">
        <v>112.2</v>
      </c>
      <c r="AP52" s="332">
        <v>200453</v>
      </c>
      <c r="AQ52" s="333">
        <v>0.7</v>
      </c>
      <c r="AR52" s="334">
        <v>111.5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1580831</v>
      </c>
      <c r="AN53" s="322">
        <v>343958</v>
      </c>
      <c r="AO53" s="323">
        <v>-20.5</v>
      </c>
      <c r="AP53" s="324">
        <v>362690</v>
      </c>
      <c r="AQ53" s="325">
        <v>9.1</v>
      </c>
      <c r="AR53" s="326">
        <v>-29.6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419186</v>
      </c>
      <c r="AN54" s="330">
        <v>91207</v>
      </c>
      <c r="AO54" s="331">
        <v>-66.599999999999994</v>
      </c>
      <c r="AP54" s="332">
        <v>172580</v>
      </c>
      <c r="AQ54" s="333">
        <v>-13.9</v>
      </c>
      <c r="AR54" s="334">
        <v>-52.7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895373</v>
      </c>
      <c r="AN55" s="322">
        <v>198795</v>
      </c>
      <c r="AO55" s="323">
        <v>-42.2</v>
      </c>
      <c r="AP55" s="324">
        <v>296093</v>
      </c>
      <c r="AQ55" s="325">
        <v>-18.399999999999999</v>
      </c>
      <c r="AR55" s="326">
        <v>-23.8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212804</v>
      </c>
      <c r="AN56" s="330">
        <v>47248</v>
      </c>
      <c r="AO56" s="331">
        <v>-48.2</v>
      </c>
      <c r="AP56" s="332">
        <v>140545</v>
      </c>
      <c r="AQ56" s="333">
        <v>-18.600000000000001</v>
      </c>
      <c r="AR56" s="334">
        <v>-29.6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1430292</v>
      </c>
      <c r="AN57" s="322">
        <v>316997</v>
      </c>
      <c r="AO57" s="323">
        <v>59.5</v>
      </c>
      <c r="AP57" s="324">
        <v>308655</v>
      </c>
      <c r="AQ57" s="325">
        <v>4.2</v>
      </c>
      <c r="AR57" s="326">
        <v>55.3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243841</v>
      </c>
      <c r="AN58" s="330">
        <v>54043</v>
      </c>
      <c r="AO58" s="331">
        <v>14.4</v>
      </c>
      <c r="AP58" s="332">
        <v>169887</v>
      </c>
      <c r="AQ58" s="333">
        <v>20.9</v>
      </c>
      <c r="AR58" s="334">
        <v>-6.5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981524</v>
      </c>
      <c r="AN59" s="322">
        <v>220122</v>
      </c>
      <c r="AO59" s="323">
        <v>-30.6</v>
      </c>
      <c r="AP59" s="324">
        <v>325476</v>
      </c>
      <c r="AQ59" s="325">
        <v>5.4</v>
      </c>
      <c r="AR59" s="326">
        <v>-36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204863</v>
      </c>
      <c r="AN60" s="330">
        <v>45944</v>
      </c>
      <c r="AO60" s="331">
        <v>-15</v>
      </c>
      <c r="AP60" s="332">
        <v>190204</v>
      </c>
      <c r="AQ60" s="333">
        <v>12</v>
      </c>
      <c r="AR60" s="334">
        <v>-27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1377149</v>
      </c>
      <c r="AN61" s="337">
        <v>302550</v>
      </c>
      <c r="AO61" s="338">
        <v>3.9</v>
      </c>
      <c r="AP61" s="339">
        <v>325053</v>
      </c>
      <c r="AQ61" s="340">
        <v>1</v>
      </c>
      <c r="AR61" s="326">
        <v>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468421</v>
      </c>
      <c r="AN62" s="330">
        <v>102354</v>
      </c>
      <c r="AO62" s="331">
        <v>-0.6</v>
      </c>
      <c r="AP62" s="332">
        <v>174734</v>
      </c>
      <c r="AQ62" s="333">
        <v>0.2</v>
      </c>
      <c r="AR62" s="334">
        <v>-0.8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nExEQBRNhU3s+Bff1KJqibIlQi4XkZajUxEKfOl+0Qe7LC3dNc3zzIwYJKDCTt921Av1asEa+qIx3vW8hxM4w==" saltValue="15K13Sob82Z/6L2DT/SQ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60" zoomScaleNormal="60" zoomScaleSheetLayoutView="55" workbookViewId="0">
      <selection activeCell="BK61" sqref="BK6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472</v>
      </c>
    </row>
    <row r="121" spans="125:125" ht="13.5" hidden="1" customHeight="1" x14ac:dyDescent="0.15">
      <c r="DU121" s="247"/>
    </row>
  </sheetData>
  <sheetProtection algorithmName="SHA-512" hashValue="Z1aXGd2chgza0PXE/9kWrUR9nOGEcCQneyFgCbofMTwx6wRwAVscThCAfOoD5+OXzgIRWDsK2/LTEDthBwQxnQ==" saltValue="XitI9vDB2R/y/IMRgnDi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S77" zoomScale="70" zoomScaleNormal="70" zoomScaleSheetLayoutView="55" workbookViewId="0">
      <selection activeCell="BL86" sqref="BL86:BL8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472</v>
      </c>
    </row>
  </sheetData>
  <sheetProtection algorithmName="SHA-512" hashValue="+6tsiPry+S6P7P4xDTGXxNeKa7HHZdzKPVQ11n5WFcBhWJhlDqeM2YiWBvxIPAB3d6gbsDFMxFngiIGW78LAsQ==" saltValue="hlNLa39/FRKcDbrH5zt1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17.78</v>
      </c>
      <c r="G47" s="12">
        <v>20.96</v>
      </c>
      <c r="H47" s="12">
        <v>27.34</v>
      </c>
      <c r="I47" s="12">
        <v>30.68</v>
      </c>
      <c r="J47" s="13">
        <v>30.08</v>
      </c>
    </row>
    <row r="48" spans="2:10" ht="57.75" customHeight="1" x14ac:dyDescent="0.15">
      <c r="B48" s="14"/>
      <c r="C48" s="1141" t="s">
        <v>4</v>
      </c>
      <c r="D48" s="1141"/>
      <c r="E48" s="1142"/>
      <c r="F48" s="15">
        <v>7.95</v>
      </c>
      <c r="G48" s="16">
        <v>17.600000000000001</v>
      </c>
      <c r="H48" s="16">
        <v>9.84</v>
      </c>
      <c r="I48" s="16">
        <v>11.89</v>
      </c>
      <c r="J48" s="17">
        <v>17.079999999999998</v>
      </c>
    </row>
    <row r="49" spans="2:10" ht="57.75" customHeight="1" thickBot="1" x14ac:dyDescent="0.2">
      <c r="B49" s="18"/>
      <c r="C49" s="1143" t="s">
        <v>5</v>
      </c>
      <c r="D49" s="1143"/>
      <c r="E49" s="1144"/>
      <c r="F49" s="19" t="s">
        <v>527</v>
      </c>
      <c r="G49" s="20">
        <v>14.68</v>
      </c>
      <c r="H49" s="20" t="s">
        <v>528</v>
      </c>
      <c r="I49" s="20">
        <v>5</v>
      </c>
      <c r="J49" s="21">
        <v>5.44</v>
      </c>
    </row>
    <row r="50" spans="2:10" x14ac:dyDescent="0.15"/>
  </sheetData>
  <sheetProtection algorithmName="SHA-512" hashValue="IV+sqOQ3r3m0xammzFQRlzDD/H9iHNWlDoUhjDDT51/wFO1CYuMijBOPxojwQXc8ZK/GCJgUOiZ7KuHiC7UhcQ==" saltValue="lDZ6Jf9al2NkMjrRh87i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2026-02-26T10:19:58Z</dcterms:created>
  <dcterms:modified xsi:type="dcterms:W3CDTF">2026-03-17T06:53:50Z</dcterms:modified>
  <cp:category/>
</cp:coreProperties>
</file>