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uni057\Desktop\総務課前田\令和2年度\沖縄県庁報告もの\3.1令和元年度財政状況資料集提出依頼（伊東）\"/>
    </mc:Choice>
  </mc:AlternateContent>
  <xr:revisionPtr revIDLastSave="0" documentId="13_ncr:1_{84B29A18-F25B-4DBB-921E-F1B3EEFF135E}" xr6:coauthVersionLast="44" xr6:coauthVersionMax="44" xr10:uidLastSave="{00000000-0000-0000-0000-000000000000}"/>
  <bookViews>
    <workbookView xWindow="4245" yWindow="135" windowWidth="15375" windowHeight="9855" firstSheet="1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C34" i="10"/>
  <c r="U34" i="10" l="1"/>
  <c r="U35" i="10" s="1"/>
  <c r="BW34" i="10" s="1"/>
  <c r="BW35" i="10" s="1"/>
  <c r="BW36" i="10" s="1"/>
  <c r="BW37" i="10" s="1"/>
  <c r="BW38" i="10" s="1"/>
  <c r="BW39" i="10" s="1"/>
  <c r="BW40" i="10" s="1"/>
  <c r="BW41" i="10" s="1"/>
  <c r="BW42"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<sst xmlns="http://schemas.openxmlformats.org/spreadsheetml/2006/main" count="1084" uniqueCount="579">
  <si>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</si>
  <si>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</si>
  <si>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</si>
  <si>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</si>
  <si>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</si>
  <si>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</si>
  <si>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</si>
  <si>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</si>
  <si>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</si>
  <si>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</si>
  <si>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</si>
  <si>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</si>
  <si>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</si>
  <si>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</si>
  <si>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</si>
  <si>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</si>
  <si>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</si>
  <si>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</si>
  <si>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</si>
  <si>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</si>
  <si>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</si>
  <si>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</si>
  <si>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</si>
  <si>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</si>
  <si>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</si>
  <si>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</si>
  <si>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</si>
  <si>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</si>
  <si>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</si>
  <si>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</si>
  <si>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</si>
  <si>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</si>
  <si>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</si>
  <si>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</si>
  <si>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</si>
  <si>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</si>
  <si>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</si>
  <si>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</si>
  <si>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</si>
  <si>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</si>
  <si>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</si>
  <si>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</si>
  <si>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</si>
  <si>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</si>
  <si>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</si>
  <si>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</si>
  <si>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</si>
  <si>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</si>
  <si>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</si>
  <si>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</si>
  <si>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</si>
  <si>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</si>
  <si>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</si>
  <si>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</si>
  <si>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</si>
  <si>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</si>
  <si>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</si>
  <si>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</si>
  <si>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</si>
  <si>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</si>
  <si>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</si>
  <si>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</si>
  <si>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</si>
  <si>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</si>
  <si>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</si>
  <si>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</si>
  <si>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</si>
  <si>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</si>
  <si>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</si>
  <si>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</si>
  <si>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</si>
  <si>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</si>
  <si>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</si>
  <si>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</si>
  <si>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</si>
  <si>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</si>
  <si>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</si>
  <si>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</si>
  <si>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</si>
  <si>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</si>
  <si>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</si>
  <si>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</si>
  <si>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</si>
  <si>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</si>
  <si>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</si>
  <si>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</si>
  <si>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</si>
  <si>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</si>
  <si>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</si>
  <si>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</si>
  <si>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</si>
  <si>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</si>
  <si>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</si>
  <si>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</si>
  <si>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</si>
  <si>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</si>
  <si>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</si>
  <si>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</si>
  <si>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</si>
  <si>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</si>
  <si>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</si>
  <si>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</si>
  <si>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</si>
  <si>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</si>
  <si>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</si>
  <si>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</si>
  <si>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</si>
  <si>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</si>
  <si>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</si>
  <si>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</si>
  <si>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</si>
  <si>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</si>
  <si>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</si>
  <si>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</si>
  <si>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</si>
  <si>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</si>
  <si>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</si>
  <si>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</si>
  <si>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</si>
  <si>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</si>
  <si>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</si>
  <si>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</si>
  <si>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</si>
  <si>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</si>
  <si>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</si>
  <si>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</si>
  <si>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</si>
  <si>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</si>
  <si>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</si>
  <si>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</si>
  <si>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</si>
  <si>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</si>
  <si>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</si>
  <si>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</si>
  <si>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</si>
  <si>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</si>
  <si>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</si>
  <si>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</si>
  <si>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</si>
  <si>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</si>
  <si>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</si>
  <si>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</si>
  <si>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</si>
  <si>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</si>
  <si>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</si>
  <si>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</si>
  <si>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</si>
  <si>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</si>
  <si>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</si>
  <si>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</si>
  <si>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</si>
  <si>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</si>
  <si>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</si>
  <si>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</si>
  <si>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</si>
  <si>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</si>
  <si>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</si>
  <si>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</si>
  <si>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</si>
  <si>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</si>
  <si>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</si>
  <si>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</si>
  <si>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</si>
  <si>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</si>
  <si>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</si>
  <si>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</si>
  <si>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</si>
  <si>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</si>
  <si>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</si>
  <si>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</si>
  <si>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</si>
  <si>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</si>
  <si>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</si>
  <si>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</si>
  <si>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</si>
  <si>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</si>
  <si>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</si>
  <si>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</si>
  <si>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</si>
  <si>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</si>
  <si>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</si>
  <si>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</si>
  <si>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</si>
  <si>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</si>
  <si>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</si>
  <si>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</si>
  <si>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</si>
  <si>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</si>
  <si>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</si>
  <si>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</si>
  <si>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</si>
  <si>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</si>
  <si>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</si>
  <si>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</si>
  <si>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</si>
  <si>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</si>
  <si>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</si>
  <si>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</si>
  <si>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</si>
  <si>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</si>
  <si>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</si>
  <si>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</si>
  <si>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</si>
  <si>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</si>
  <si>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</si>
  <si>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</si>
  <si>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</si>
  <si>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</si>
  <si>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</si>
  <si>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</si>
  <si>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</si>
  <si>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</si>
  <si>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</si>
  <si>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</si>
  <si>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</si>
  <si>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</si>
  <si>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沖縄県国頭村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</si>
  <si>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</si>
  <si>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</si>
  <si>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</si>
  <si>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</si>
  <si>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</si>
  <si>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</si>
  <si>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</si>
  <si>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</si>
  <si>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</si>
  <si>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</si>
  <si>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</si>
  <si>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</si>
  <si>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</si>
  <si>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</si>
  <si>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</si>
  <si>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</si>
  <si>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</si>
  <si>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</si>
  <si>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</si>
  <si>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</si>
  <si>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</si>
  <si>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</si>
  <si>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</si>
  <si>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</si>
  <si>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</si>
  <si>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</si>
  <si>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</si>
  <si>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</si>
  <si>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</si>
  <si>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</si>
  <si>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</si>
  <si>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</si>
  <si>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</si>
  <si>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</si>
  <si>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</si>
  <si>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</si>
  <si>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</si>
  <si>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</si>
  <si>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</si>
  <si>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</si>
  <si>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</si>
  <si>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</si>
  <si>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</si>
  <si>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</si>
  <si>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</si>
  <si>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</si>
  <si>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</si>
  <si>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</si>
  <si>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</si>
  <si>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</si>
  <si>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</si>
  <si>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</si>
  <si>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</si>
  <si>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</si>
  <si>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</si>
  <si>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</si>
  <si>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</si>
  <si>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</si>
  <si>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</si>
  <si>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</si>
  <si>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</si>
  <si>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</si>
  <si>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</si>
  <si>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</si>
  <si>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</si>
  <si>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</si>
  <si>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</si>
  <si>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</si>
  <si>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</si>
  <si>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</si>
  <si>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</si>
  <si>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</si>
  <si>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</si>
  <si>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</si>
  <si>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</si>
  <si>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</si>
  <si>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</si>
  <si>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</si>
  <si>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</si>
  <si>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</si>
  <si>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</si>
  <si>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</si>
  <si>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</si>
  <si>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</si>
  <si>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</si>
  <si>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</si>
  <si>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</si>
  <si>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</si>
  <si>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</si>
  <si>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</si>
  <si>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</si>
  <si>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</si>
  <si>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</si>
  <si>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</si>
  <si>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</si>
  <si>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</si>
  <si>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</si>
  <si>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</si>
  <si>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</si>
  <si>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</si>
  <si>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</si>
  <si>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</si>
  <si>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</si>
  <si>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</si>
  <si>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</si>
  <si>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</si>
  <si>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</si>
  <si>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</si>
  <si>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</si>
  <si>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</si>
  <si>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</si>
  <si>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</si>
  <si>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</si>
  <si>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</si>
  <si>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</si>
  <si>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</si>
  <si>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</si>
  <si>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</si>
  <si>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</si>
  <si>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</si>
  <si>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</si>
  <si>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</si>
  <si>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</si>
  <si>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</si>
  <si>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</si>
  <si>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</si>
  <si>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</si>
  <si>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</si>
  <si>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</si>
  <si>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</si>
  <si>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</si>
  <si>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</si>
  <si>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</si>
  <si>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</si>
  <si>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</si>
  <si>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</si>
  <si>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</si>
  <si>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</si>
  <si>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</si>
  <si>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</si>
  <si>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</si>
  <si>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</si>
  <si>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</si>
  <si>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</si>
  <si>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</si>
  <si>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</si>
  <si>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</si>
  <si>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</si>
  <si>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</si>
  <si>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沖縄県国頭村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</si>
  <si>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</si>
  <si>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</si>
  <si>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</si>
  <si>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</si>
  <si>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</si>
  <si>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</si>
  <si>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</si>
  <si>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</si>
  <si>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</si>
  <si>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</si>
  <si>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</si>
  <si>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</si>
  <si>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</si>
  <si>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</si>
  <si>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</si>
  <si>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</si>
  <si>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</si>
  <si>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</si>
  <si>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</si>
  <si>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</si>
  <si>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</si>
  <si>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</si>
  <si>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</si>
  <si>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</si>
  <si>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</si>
  <si>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</si>
  <si>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</si>
  <si>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</si>
  <si>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</si>
  <si>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</si>
  <si>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</si>
  <si>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</si>
  <si>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</si>
  <si>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</si>
  <si>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</si>
  <si>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</si>
  <si>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</si>
  <si>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</si>
  <si>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</si>
  <si>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</si>
  <si>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</si>
  <si>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</si>
  <si>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</si>
  <si>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</si>
  <si>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</si>
  <si>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</si>
  <si>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</si>
  <si>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</si>
  <si>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</si>
  <si>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</si>
  <si>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</si>
  <si>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</si>
  <si>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</si>
  <si>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</si>
  <si>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</si>
  <si>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</si>
  <si>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</si>
  <si>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</si>
  <si>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</si>
  <si>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</si>
  <si>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</si>
  <si>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</si>
  <si>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</si>
  <si>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</si>
  <si>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</si>
  <si>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</si>
  <si>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</si>
  <si>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</si>
  <si>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</si>
  <si>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</si>
  <si>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</si>
  <si>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</si>
  <si>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</si>
  <si>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</si>
  <si>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</si>
  <si>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</si>
  <si>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</si>
  <si>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</si>
  <si>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</si>
  <si>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</si>
  <si>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</si>
  <si>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</si>
  <si>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</si>
  <si>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</si>
  <si>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</si>
  <si>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</si>
  <si>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</si>
  <si>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</si>
  <si>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</si>
  <si>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</si>
  <si>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</si>
  <si>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</si>
  <si>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</si>
  <si>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</si>
  <si>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</si>
  <si>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</si>
  <si>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</si>
  <si>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</si>
  <si>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</si>
  <si>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</si>
  <si>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</si>
  <si>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</si>
  <si>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</si>
  <si>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</si>
  <si>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</si>
  <si>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</si>
  <si>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</si>
  <si>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</si>
  <si>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</si>
  <si>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</si>
  <si>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</si>
  <si>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</si>
  <si>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</si>
  <si>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</si>
  <si>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</si>
  <si>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</si>
  <si>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</si>
  <si>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</si>
  <si>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</si>
  <si>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</si>
  <si>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</si>
  <si>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</si>
  <si>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</si>
  <si>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</si>
  <si>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</si>
  <si>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</si>
  <si>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</si>
  <si>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</si>
  <si>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</si>
  <si>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</si>
  <si>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</si>
  <si>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</si>
  <si>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</si>
  <si>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</si>
  <si>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</si>
  <si>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</si>
  <si>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</si>
  <si>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</si>
  <si>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</si>
  <si>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</si>
  <si>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</si>
  <si>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</si>
  <si>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</si>
  <si>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</si>
  <si>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</si>
  <si>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</si>
  <si>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</si>
  <si>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</si>
  <si>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</si>
  <si>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</si>
  <si>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</si>
  <si>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</si>
  <si>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</si>
  <si>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</si>
  <si>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</si>
  <si>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</si>
  <si>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</si>
  <si>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</si>
  <si>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</si>
  <si>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</si>
  <si>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</si>
  <si>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</si>
  <si>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</si>
  <si>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</si>
  <si>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</si>
  <si>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</si>
  <si>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</si>
  <si>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</si>
  <si>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</si>
  <si>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</si>
  <si>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</si>
  <si>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</si>
  <si>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</si>
  <si>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</si>
  <si>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</si>
  <si>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</si>
  <si>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</si>
  <si>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</si>
  <si>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</si>
  <si>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</si>
  <si>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</si>
  <si>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</si>
  <si>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</si>
  <si>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6.14</t>
  </si>
  <si>
    <t>一般会計</t>
  </si>
  <si>
    <t>簡易水道特別会計</t>
  </si>
  <si>
    <t>後期高齢者医療特別会計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</si>
  <si>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</si>
  <si>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</si>
  <si>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</si>
  <si>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</si>
  <si>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</si>
  <si>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</si>
  <si>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</si>
  <si>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</si>
  <si>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</si>
  <si>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</si>
  <si>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</si>
  <si>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</si>
  <si>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</si>
  <si>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</si>
  <si>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</si>
  <si>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</si>
  <si>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</si>
  <si>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国頭村観光物産</t>
    <rPh sb="0" eb="2">
      <t>クニガミ</t>
    </rPh>
    <rPh sb="2" eb="3">
      <t>ソン</t>
    </rPh>
    <rPh sb="3" eb="5">
      <t>カンコウ</t>
    </rPh>
    <rPh sb="5" eb="7">
      <t>ブッサン</t>
    </rPh>
    <phoneticPr fontId="2"/>
  </si>
  <si>
    <t>国頭きのこ園</t>
    <rPh sb="0" eb="2">
      <t>クニガミ</t>
    </rPh>
    <rPh sb="5" eb="6">
      <t>エン</t>
    </rPh>
    <phoneticPr fontId="2"/>
  </si>
  <si>
    <t>-</t>
    <phoneticPr fontId="2"/>
  </si>
  <si>
    <t>新庁舎建設基金</t>
    <rPh sb="0" eb="3">
      <t>シンチョウシャ</t>
    </rPh>
    <rPh sb="3" eb="5">
      <t>ケンセツ</t>
    </rPh>
    <rPh sb="5" eb="7">
      <t>キキン</t>
    </rPh>
    <phoneticPr fontId="2"/>
  </si>
  <si>
    <t>ふるさとづくり応援基金</t>
    <rPh sb="7" eb="9">
      <t>オウエン</t>
    </rPh>
    <rPh sb="9" eb="11">
      <t>キキン</t>
    </rPh>
    <phoneticPr fontId="2"/>
  </si>
  <si>
    <t>国頭村スポーツ振興基金</t>
    <rPh sb="0" eb="2">
      <t>クニガミ</t>
    </rPh>
    <rPh sb="2" eb="3">
      <t>ソン</t>
    </rPh>
    <rPh sb="7" eb="9">
      <t>シンコウ</t>
    </rPh>
    <rPh sb="9" eb="11">
      <t>キキン</t>
    </rPh>
    <phoneticPr fontId="2"/>
  </si>
  <si>
    <t>農林漁業基盤整備基金</t>
    <rPh sb="0" eb="2">
      <t>ノウリン</t>
    </rPh>
    <rPh sb="2" eb="4">
      <t>ギョギョウ</t>
    </rPh>
    <rPh sb="4" eb="6">
      <t>キバン</t>
    </rPh>
    <rPh sb="6" eb="8">
      <t>セイビ</t>
    </rPh>
    <rPh sb="8" eb="10">
      <t>キキン</t>
    </rPh>
    <phoneticPr fontId="2"/>
  </si>
  <si>
    <t>過疎振興基金</t>
    <rPh sb="0" eb="2">
      <t>カソ</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</si>
</sst>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280458</c:v>
                </c:pt>
                <c:pt idx="2">
                  <c:v>310300</c:v>
                </c:pt>
                <c:pt idx="3">
                  <c:v>317319</c:v>
                </c:pt>
                <c:pt idx="4">
                  <c:v>289738</c:v>
                </c:pt>
              </c:numCache>
            </c:numRef>
          </c:val>
          <c:smooth val="0"/>
          <c:extLst>
            <c:ext xmlns:c16="http://schemas.microsoft.com/office/drawing/2014/chart" uri="{C3380CC4-5D6E-409C-BE32-E72D297353CC}">
              <c16:uniqueId val="{00000000-BDA3-46E9-9F5A-B82B32A11A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356812</c:v>
                </c:pt>
                <c:pt idx="1">
                  <c:v>337329</c:v>
                </c:pt>
                <c:pt idx="2">
                  <c:v>288970</c:v>
                </c:pt>
                <c:pt idx="3">
                  <c:v>301041</c:v>
                </c:pt>
                <c:pt idx="4">
                  <c:v>501984</c:v>
                </c:pt>
              </c:numCache>
            </c:numRef>
          </c:val>
          <c:smooth val="0"/>
          <c:extLst>
            <c:ext xmlns:c16="http://schemas.microsoft.com/office/drawing/2014/chart" uri="{C3380CC4-5D6E-409C-BE32-E72D297353CC}">
              <c16:uniqueId val="{00000001-BDA3-46E9-9F5A-B82B32A11A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10.78</c:v>
                </c:pt>
                <c:pt idx="1">
                  <c:v>10.18</c:v>
                </c:pt>
                <c:pt idx="2">
                  <c:v>10.91</c:v>
                </c:pt>
                <c:pt idx="3">
                  <c:v>15.27</c:v>
                </c:pt>
                <c:pt idx="4">
                  <c:v>7.77</c:v>
                </c:pt>
              </c:numCache>
            </c:numRef>
          </c:val>
          <c:extLst>
            <c:ext xmlns:c16="http://schemas.microsoft.com/office/drawing/2014/chart" uri="{C3380CC4-5D6E-409C-BE32-E72D297353CC}">
              <c16:uniqueId val="{00000000-0C50-47D7-A27B-E34A85A1DB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9.08</c:v>
                </c:pt>
                <c:pt idx="1">
                  <c:v>8.92</c:v>
                </c:pt>
                <c:pt idx="2">
                  <c:v>9</c:v>
                </c:pt>
                <c:pt idx="3">
                  <c:v>8.9700000000000006</c:v>
                </c:pt>
                <c:pt idx="4">
                  <c:v>10.85</c:v>
                </c:pt>
              </c:numCache>
            </c:numRef>
          </c:val>
          <c:extLst>
            <c:ext xmlns:c16="http://schemas.microsoft.com/office/drawing/2014/chart" uri="{C3380CC4-5D6E-409C-BE32-E72D297353CC}">
              <c16:uniqueId val="{00000001-0C50-47D7-A27B-E34A85A1DB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6.27</c:v>
                </c:pt>
                <c:pt idx="1">
                  <c:v>12.43</c:v>
                </c:pt>
                <c:pt idx="2">
                  <c:v>7.63</c:v>
                </c:pt>
                <c:pt idx="3">
                  <c:v>4.4000000000000004</c:v>
                </c:pt>
                <c:pt idx="4">
                  <c:v>-6.14</c:v>
                </c:pt>
              </c:numCache>
            </c:numRef>
          </c:val>
          <c:smooth val="0"/>
          <c:extLst>
            <c:ext xmlns:c16="http://schemas.microsoft.com/office/drawing/2014/chart" uri="{C3380CC4-5D6E-409C-BE32-E72D297353CC}">
              <c16:uniqueId val="{00000002-0C50-47D7-A27B-E34A85A1DB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64-4035-8E3B-2D1A276AC0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64-4035-8E3B-2D1A276AC0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64-4035-8E3B-2D1A276AC0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64-4035-8E3B-2D1A276AC09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464-4035-8E3B-2D1A276AC09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464-4035-8E3B-2D1A276AC09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3.56</c:v>
                </c:pt>
                <c:pt idx="2">
                  <c:v>#N/A</c:v>
                </c:pt>
                <c:pt idx="3">
                  <c:v>1.85</c:v>
                </c:pt>
                <c:pt idx="4">
                  <c:v>#N/A</c:v>
                </c:pt>
                <c:pt idx="5">
                  <c:v>0.94</c:v>
                </c:pt>
                <c:pt idx="6">
                  <c:v>#N/A</c:v>
                </c:pt>
                <c:pt idx="7">
                  <c:v>0.06</c:v>
                </c:pt>
                <c:pt idx="8">
                  <c:v>#N/A</c:v>
                </c:pt>
                <c:pt idx="9">
                  <c:v>0</c:v>
                </c:pt>
              </c:numCache>
            </c:numRef>
          </c:val>
          <c:extLst>
            <c:ext xmlns:c16="http://schemas.microsoft.com/office/drawing/2014/chart" uri="{C3380CC4-5D6E-409C-BE32-E72D297353CC}">
              <c16:uniqueId val="{00000006-5464-4035-8E3B-2D1A276AC09E}"/>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7.0000000000000007E-2</c:v>
                </c:pt>
                <c:pt idx="4">
                  <c:v>#N/A</c:v>
                </c:pt>
                <c:pt idx="5">
                  <c:v>0.11</c:v>
                </c:pt>
                <c:pt idx="6">
                  <c:v>#N/A</c:v>
                </c:pt>
                <c:pt idx="7">
                  <c:v>0.13</c:v>
                </c:pt>
                <c:pt idx="8">
                  <c:v>#N/A</c:v>
                </c:pt>
                <c:pt idx="9">
                  <c:v>0.11</c:v>
                </c:pt>
              </c:numCache>
            </c:numRef>
          </c:val>
          <c:extLst>
            <c:ext xmlns:c16="http://schemas.microsoft.com/office/drawing/2014/chart" uri="{C3380CC4-5D6E-409C-BE32-E72D297353CC}">
              <c16:uniqueId val="{00000007-5464-4035-8E3B-2D1A276AC09E}"/>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0.26</c:v>
                </c:pt>
                <c:pt idx="2">
                  <c:v>#N/A</c:v>
                </c:pt>
                <c:pt idx="3">
                  <c:v>0.64</c:v>
                </c:pt>
                <c:pt idx="4">
                  <c:v>#N/A</c:v>
                </c:pt>
                <c:pt idx="5">
                  <c:v>0.52</c:v>
                </c:pt>
                <c:pt idx="6">
                  <c:v>#N/A</c:v>
                </c:pt>
                <c:pt idx="7">
                  <c:v>0.85</c:v>
                </c:pt>
                <c:pt idx="8">
                  <c:v>#N/A</c:v>
                </c:pt>
                <c:pt idx="9">
                  <c:v>0.82</c:v>
                </c:pt>
              </c:numCache>
            </c:numRef>
          </c:val>
          <c:extLst>
            <c:ext xmlns:c16="http://schemas.microsoft.com/office/drawing/2014/chart" uri="{C3380CC4-5D6E-409C-BE32-E72D297353CC}">
              <c16:uniqueId val="{00000008-5464-4035-8E3B-2D1A276AC0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10.78</c:v>
                </c:pt>
                <c:pt idx="2">
                  <c:v>#N/A</c:v>
                </c:pt>
                <c:pt idx="3">
                  <c:v>10.17</c:v>
                </c:pt>
                <c:pt idx="4">
                  <c:v>#N/A</c:v>
                </c:pt>
                <c:pt idx="5">
                  <c:v>10.91</c:v>
                </c:pt>
                <c:pt idx="6">
                  <c:v>#N/A</c:v>
                </c:pt>
                <c:pt idx="7">
                  <c:v>15.26</c:v>
                </c:pt>
                <c:pt idx="8">
                  <c:v>#N/A</c:v>
                </c:pt>
                <c:pt idx="9">
                  <c:v>7.76</c:v>
                </c:pt>
              </c:numCache>
            </c:numRef>
          </c:val>
          <c:extLst>
            <c:ext xmlns:c16="http://schemas.microsoft.com/office/drawing/2014/chart" uri="{C3380CC4-5D6E-409C-BE32-E72D297353CC}">
              <c16:uniqueId val="{00000009-5464-4035-8E3B-2D1A276AC0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513</c:v>
                </c:pt>
                <c:pt idx="5">
                  <c:v>500</c:v>
                </c:pt>
                <c:pt idx="8">
                  <c:v>510</c:v>
                </c:pt>
                <c:pt idx="11">
                  <c:v>539</c:v>
                </c:pt>
                <c:pt idx="14">
                  <c:v>520</c:v>
                </c:pt>
              </c:numCache>
            </c:numRef>
          </c:val>
          <c:extLst>
            <c:ext xmlns:c16="http://schemas.microsoft.com/office/drawing/2014/chart" uri="{C3380CC4-5D6E-409C-BE32-E72D297353CC}">
              <c16:uniqueId val="{00000000-E33E-447C-891E-B87E4B359F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3E-447C-891E-B87E4B359F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3E-447C-891E-B87E4B359F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33</c:v>
                </c:pt>
                <c:pt idx="6">
                  <c:v>46</c:v>
                </c:pt>
                <c:pt idx="9">
                  <c:v>54</c:v>
                </c:pt>
                <c:pt idx="12">
                  <c:v>59</c:v>
                </c:pt>
              </c:numCache>
            </c:numRef>
          </c:val>
          <c:extLst>
            <c:ext xmlns:c16="http://schemas.microsoft.com/office/drawing/2014/chart" uri="{C3380CC4-5D6E-409C-BE32-E72D297353CC}">
              <c16:uniqueId val="{00000003-E33E-447C-891E-B87E4B359F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c:v>
                </c:pt>
                <c:pt idx="3">
                  <c:v>22</c:v>
                </c:pt>
                <c:pt idx="6">
                  <c:v>23</c:v>
                </c:pt>
                <c:pt idx="9">
                  <c:v>27</c:v>
                </c:pt>
                <c:pt idx="12">
                  <c:v>31</c:v>
                </c:pt>
              </c:numCache>
            </c:numRef>
          </c:val>
          <c:extLst>
            <c:ext xmlns:c16="http://schemas.microsoft.com/office/drawing/2014/chart" uri="{C3380CC4-5D6E-409C-BE32-E72D297353CC}">
              <c16:uniqueId val="{00000004-E33E-447C-891E-B87E4B359F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3E-447C-891E-B87E4B359F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3E-447C-891E-B87E4B359F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633</c:v>
                </c:pt>
                <c:pt idx="3">
                  <c:v>599</c:v>
                </c:pt>
                <c:pt idx="6">
                  <c:v>609</c:v>
                </c:pt>
                <c:pt idx="9">
                  <c:v>628</c:v>
                </c:pt>
                <c:pt idx="12">
                  <c:v>585</c:v>
                </c:pt>
              </c:numCache>
            </c:numRef>
          </c:val>
          <c:extLst>
            <c:ext xmlns:c16="http://schemas.microsoft.com/office/drawing/2014/chart" uri="{C3380CC4-5D6E-409C-BE32-E72D297353CC}">
              <c16:uniqueId val="{00000007-E33E-447C-891E-B87E4B359F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176</c:v>
                </c:pt>
                <c:pt idx="2">
                  <c:v>#N/A</c:v>
                </c:pt>
                <c:pt idx="3">
                  <c:v>#N/A</c:v>
                </c:pt>
                <c:pt idx="4">
                  <c:v>154</c:v>
                </c:pt>
                <c:pt idx="5">
                  <c:v>#N/A</c:v>
                </c:pt>
                <c:pt idx="6">
                  <c:v>#N/A</c:v>
                </c:pt>
                <c:pt idx="7">
                  <c:v>168</c:v>
                </c:pt>
                <c:pt idx="8">
                  <c:v>#N/A</c:v>
                </c:pt>
                <c:pt idx="9">
                  <c:v>#N/A</c:v>
                </c:pt>
                <c:pt idx="10">
                  <c:v>170</c:v>
                </c:pt>
                <c:pt idx="11">
                  <c:v>#N/A</c:v>
                </c:pt>
                <c:pt idx="12">
                  <c:v>#N/A</c:v>
                </c:pt>
                <c:pt idx="13">
                  <c:v>155</c:v>
                </c:pt>
                <c:pt idx="14">
                  <c:v>#N/A</c:v>
                </c:pt>
              </c:numCache>
            </c:numRef>
          </c:val>
          <c:smooth val="0"/>
          <c:extLst>
            <c:ext xmlns:c16="http://schemas.microsoft.com/office/drawing/2014/chart" uri="{C3380CC4-5D6E-409C-BE32-E72D297353CC}">
              <c16:uniqueId val="{00000008-E33E-447C-891E-B87E4B359F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4453</c:v>
                </c:pt>
                <c:pt idx="5">
                  <c:v>4436</c:v>
                </c:pt>
                <c:pt idx="8">
                  <c:v>4698</c:v>
                </c:pt>
                <c:pt idx="11">
                  <c:v>4643</c:v>
                </c:pt>
                <c:pt idx="14">
                  <c:v>4743</c:v>
                </c:pt>
              </c:numCache>
            </c:numRef>
          </c:val>
          <c:extLst>
            <c:ext xmlns:c16="http://schemas.microsoft.com/office/drawing/2014/chart" uri="{C3380CC4-5D6E-409C-BE32-E72D297353CC}">
              <c16:uniqueId val="{00000000-7C8D-455F-B5D5-B64BEABE3F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c:v>
                </c:pt>
                <c:pt idx="5">
                  <c:v>261</c:v>
                </c:pt>
                <c:pt idx="8">
                  <c:v>250</c:v>
                </c:pt>
                <c:pt idx="11">
                  <c:v>291</c:v>
                </c:pt>
                <c:pt idx="14">
                  <c:v>391</c:v>
                </c:pt>
              </c:numCache>
            </c:numRef>
          </c:val>
          <c:extLst>
            <c:ext xmlns:c16="http://schemas.microsoft.com/office/drawing/2014/chart" uri="{C3380CC4-5D6E-409C-BE32-E72D297353CC}">
              <c16:uniqueId val="{00000001-7C8D-455F-B5D5-B64BEABE3F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2028</c:v>
                </c:pt>
                <c:pt idx="5">
                  <c:v>2063</c:v>
                </c:pt>
                <c:pt idx="8">
                  <c:v>2168</c:v>
                </c:pt>
                <c:pt idx="11">
                  <c:v>2252</c:v>
                </c:pt>
                <c:pt idx="14">
                  <c:v>2340</c:v>
                </c:pt>
              </c:numCache>
            </c:numRef>
          </c:val>
          <c:extLst>
            <c:ext xmlns:c16="http://schemas.microsoft.com/office/drawing/2014/chart" uri="{C3380CC4-5D6E-409C-BE32-E72D297353CC}">
              <c16:uniqueId val="{00000002-7C8D-455F-B5D5-B64BEABE3F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8D-455F-B5D5-B64BEABE3F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8D-455F-B5D5-B64BEABE3F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8D-455F-B5D5-B64BEABE3F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303</c:v>
                </c:pt>
                <c:pt idx="3">
                  <c:v>263</c:v>
                </c:pt>
                <c:pt idx="6">
                  <c:v>226</c:v>
                </c:pt>
                <c:pt idx="9">
                  <c:v>251</c:v>
                </c:pt>
                <c:pt idx="12">
                  <c:v>60</c:v>
                </c:pt>
              </c:numCache>
            </c:numRef>
          </c:val>
          <c:extLst>
            <c:ext xmlns:c16="http://schemas.microsoft.com/office/drawing/2014/chart" uri="{C3380CC4-5D6E-409C-BE32-E72D297353CC}">
              <c16:uniqueId val="{00000006-7C8D-455F-B5D5-B64BEABE3F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378</c:v>
                </c:pt>
                <c:pt idx="3">
                  <c:v>395</c:v>
                </c:pt>
                <c:pt idx="6">
                  <c:v>501</c:v>
                </c:pt>
                <c:pt idx="9">
                  <c:v>407</c:v>
                </c:pt>
                <c:pt idx="12">
                  <c:v>346</c:v>
                </c:pt>
              </c:numCache>
            </c:numRef>
          </c:val>
          <c:extLst>
            <c:ext xmlns:c16="http://schemas.microsoft.com/office/drawing/2014/chart" uri="{C3380CC4-5D6E-409C-BE32-E72D297353CC}">
              <c16:uniqueId val="{00000007-7C8D-455F-B5D5-B64BEABE3F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365</c:v>
                </c:pt>
                <c:pt idx="3">
                  <c:v>469</c:v>
                </c:pt>
                <c:pt idx="6">
                  <c:v>487</c:v>
                </c:pt>
                <c:pt idx="9">
                  <c:v>474</c:v>
                </c:pt>
                <c:pt idx="12">
                  <c:v>462</c:v>
                </c:pt>
              </c:numCache>
            </c:numRef>
          </c:val>
          <c:extLst>
            <c:ext xmlns:c16="http://schemas.microsoft.com/office/drawing/2014/chart" uri="{C3380CC4-5D6E-409C-BE32-E72D297353CC}">
              <c16:uniqueId val="{00000008-7C8D-455F-B5D5-B64BEABE3F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8D-455F-B5D5-B64BEABE3F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6104</c:v>
                </c:pt>
                <c:pt idx="3">
                  <c:v>5587</c:v>
                </c:pt>
                <c:pt idx="6">
                  <c:v>5735</c:v>
                </c:pt>
                <c:pt idx="9">
                  <c:v>5765</c:v>
                </c:pt>
                <c:pt idx="12">
                  <c:v>6101</c:v>
                </c:pt>
              </c:numCache>
            </c:numRef>
          </c:val>
          <c:extLst>
            <c:ext xmlns:c16="http://schemas.microsoft.com/office/drawing/2014/chart" uri="{C3380CC4-5D6E-409C-BE32-E72D297353CC}">
              <c16:uniqueId val="{0000000A-7C8D-455F-B5D5-B64BEABE3F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C8D-455F-B5D5-B64BEABE3F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273</c:v>
                </c:pt>
                <c:pt idx="1">
                  <c:v>273</c:v>
                </c:pt>
                <c:pt idx="2">
                  <c:v>324</c:v>
                </c:pt>
              </c:numCache>
            </c:numRef>
          </c:val>
          <c:extLst>
            <c:ext xmlns:c16="http://schemas.microsoft.com/office/drawing/2014/chart" uri="{C3380CC4-5D6E-409C-BE32-E72D297353CC}">
              <c16:uniqueId val="{00000000-B910-40FC-808D-7E302FA7D2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254</c:v>
                </c:pt>
                <c:pt idx="1">
                  <c:v>255</c:v>
                </c:pt>
                <c:pt idx="2">
                  <c:v>255</c:v>
                </c:pt>
              </c:numCache>
            </c:numRef>
          </c:val>
          <c:extLst>
            <c:ext xmlns:c16="http://schemas.microsoft.com/office/drawing/2014/chart" uri="{C3380CC4-5D6E-409C-BE32-E72D297353CC}">
              <c16:uniqueId val="{00000001-B910-40FC-808D-7E302FA7D2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1709</c:v>
                </c:pt>
                <c:pt idx="1">
                  <c:v>1862</c:v>
                </c:pt>
                <c:pt idx="2">
                  <c:v>1956</c:v>
                </c:pt>
              </c:numCache>
            </c:numRef>
          </c:val>
          <c:extLst>
            <c:ext xmlns:c16="http://schemas.microsoft.com/office/drawing/2014/chart" uri="{C3380CC4-5D6E-409C-BE32-E72D297353CC}">
              <c16:uniqueId val="{00000002-B910-40FC-808D-7E302FA7D2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と同じとなっている。例年に変わらず人口の減少、全国平均を上回る高齢化に加え、村内中心となる産業等がないこと等、財政基盤が弱いため、今後とも歳出の見直しに努めることと行政の効率化を促進することにより財政の健全化が図られ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99585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33037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経常収支比率は、人件費、物件費等、類似団体より下回っているが、前年度より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上がっている。その要因としては、大型普通建設事業が主として増え前年度よりポイントが押し上げていると考えられる。今後も普通建設事業は計画されており各種事業に優先順位等つけ無駄のな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63</xdr:row>
      <xdr:rowOff>148484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896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63</xdr:row>
      <xdr:rowOff>102235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8896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126894</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56794"/>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126894</xdr:rowOff>
    </xdr:from>
    <xdr:to>
      <xdr:col>11</xdr:col>
      <xdr:colOff>31750</xdr:colOff>
      <xdr:row>63</xdr:row>
      <xdr:rowOff>138430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56794"/>
          <a:ext cx="889000" cy="1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97684</xdr:rowOff>
    </xdr:from>
    <xdr:to>
      <xdr:col>23</xdr:col>
      <xdr:colOff>184150</xdr:colOff>
      <xdr:row>64</xdr:row>
      <xdr:rowOff>27834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114211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48595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76094</xdr:rowOff>
    </xdr:from>
    <xdr:to>
      <xdr:col>11</xdr:col>
      <xdr:colOff>82550</xdr:colOff>
      <xdr:row>63</xdr:row>
      <xdr:rowOff>6244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16421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人口一人当たりの人件費、物件費</a:t>
          </a:r>
          <a:r>
            <a:rPr kumimoji="1" lang="en-US" altLang="ja-JP" sz="1300">
              <a:latin typeface="ＭＳ Ｐゴシック" panose="020B0600070205080204" pitchFamily="50" charset="-128"/>
              <a:ea typeface="ＭＳ Ｐゴシック" panose="020B0600070205080204" pitchFamily="50" charset="-128"/>
            </a:rPr>
            <a:t>446,664</a:t>
          </a:r>
          <a:r>
            <a:rPr kumimoji="1" lang="ja-JP" altLang="en-US" sz="1300">
              <a:latin typeface="ＭＳ Ｐゴシック" panose="020B0600070205080204" pitchFamily="50" charset="-128"/>
              <a:ea typeface="ＭＳ Ｐゴシック" panose="020B0600070205080204" pitchFamily="50" charset="-128"/>
            </a:rPr>
            <a:t>円と類似団体を下回っているものの全国平均、沖縄県平均を大きく上回っている。人件費も一つの要因と考えられるが、数件のソフト事業等の委託料に係る物件費が主な要因と考えられる。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156598</xdr:rowOff>
    </xdr:from>
    <xdr:to>
      <xdr:col>23</xdr:col>
      <xdr:colOff>133350</xdr:colOff>
      <xdr:row>81</xdr:row>
      <xdr:rowOff>9736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72598"/>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165963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8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151309</xdr:rowOff>
    </xdr:from>
    <xdr:to>
      <xdr:col>19</xdr:col>
      <xdr:colOff>133350</xdr:colOff>
      <xdr:row>80</xdr:row>
      <xdr:rowOff>156598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7309"/>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136937</xdr:rowOff>
    </xdr:from>
    <xdr:to>
      <xdr:col>15</xdr:col>
      <xdr:colOff>82550</xdr:colOff>
      <xdr:row>80</xdr:row>
      <xdr:rowOff>151309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2937"/>
          <a:ext cx="8890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127584</xdr:rowOff>
    </xdr:from>
    <xdr:to>
      <xdr:col>11</xdr:col>
      <xdr:colOff>31750</xdr:colOff>
      <xdr:row>80</xdr:row>
      <xdr:rowOff>136937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3584"/>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24761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67508</xdr:rowOff>
    </xdr:from>
    <xdr:to>
      <xdr:col>7</xdr:col>
      <xdr:colOff>31750</xdr:colOff>
      <xdr:row>80</xdr:row>
      <xdr:rowOff>169108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130386</xdr:rowOff>
    </xdr:from>
    <xdr:to>
      <xdr:col>23</xdr:col>
      <xdr:colOff>184150</xdr:colOff>
      <xdr:row>81</xdr:row>
      <xdr:rowOff>60536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51663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105798</xdr:rowOff>
    </xdr:from>
    <xdr:to>
      <xdr:col>19</xdr:col>
      <xdr:colOff>184150</xdr:colOff>
      <xdr:row>81</xdr:row>
      <xdr:rowOff>35948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46125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9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100509</xdr:rowOff>
    </xdr:from>
    <xdr:to>
      <xdr:col>15</xdr:col>
      <xdr:colOff>133350</xdr:colOff>
      <xdr:row>81</xdr:row>
      <xdr:rowOff>30659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40836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86137</xdr:rowOff>
    </xdr:from>
    <xdr:to>
      <xdr:col>11</xdr:col>
      <xdr:colOff>82550</xdr:colOff>
      <xdr:row>81</xdr:row>
      <xdr:rowOff>16287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76784</xdr:rowOff>
    </xdr:from>
    <xdr:to>
      <xdr:col>7</xdr:col>
      <xdr:colOff>31750</xdr:colOff>
      <xdr:row>81</xdr:row>
      <xdr:rowOff>6934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163161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ラスパイレス指数は、類似団体と同じである。昨年度より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ポイント上がっているが、全国町村平均を下回っていることから給与体系の見直し等、給与の適正に努める。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83502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8597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85</xdr:row>
      <xdr:rowOff>170498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95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86</xdr:row>
      <xdr:rowOff>5080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954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74313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4779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4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11765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人口千人当たりの職員数については類似団体を下回っているものの、前年より</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ポイント増加し、全国平均、沖縄県平均を大きく上回っている。今後とも定数管理等を適正に管理するよう努める。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58275</xdr:rowOff>
    </xdr:from>
    <xdr:to>
      <xdr:col>81</xdr:col>
      <xdr:colOff>44450</xdr:colOff>
      <xdr:row>59</xdr:row>
      <xdr:rowOff>71834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73825"/>
          <a:ext cx="8382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42878</xdr:rowOff>
    </xdr:from>
    <xdr:to>
      <xdr:col>77</xdr:col>
      <xdr:colOff>44450</xdr:colOff>
      <xdr:row>59</xdr:row>
      <xdr:rowOff>58275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58428"/>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42648</xdr:rowOff>
    </xdr:from>
    <xdr:to>
      <xdr:col>72</xdr:col>
      <xdr:colOff>203200</xdr:colOff>
      <xdr:row>59</xdr:row>
      <xdr:rowOff>42878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5819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36443</xdr:rowOff>
    </xdr:from>
    <xdr:to>
      <xdr:col>68</xdr:col>
      <xdr:colOff>152400</xdr:colOff>
      <xdr:row>59</xdr:row>
      <xdr:rowOff>42648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5199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96955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116646</xdr:rowOff>
    </xdr:from>
    <xdr:to>
      <xdr:col>64</xdr:col>
      <xdr:colOff>152400</xdr:colOff>
      <xdr:row>59</xdr:row>
      <xdr:rowOff>46796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06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56973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82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21034</xdr:rowOff>
    </xdr:from>
    <xdr:to>
      <xdr:col>81</xdr:col>
      <xdr:colOff>95250</xdr:colOff>
      <xdr:row>59</xdr:row>
      <xdr:rowOff>122634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37561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8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7475</xdr:rowOff>
    </xdr:from>
    <xdr:to>
      <xdr:col>77</xdr:col>
      <xdr:colOff>95250</xdr:colOff>
      <xdr:row>59</xdr:row>
      <xdr:rowOff>109075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119252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163528</xdr:rowOff>
    </xdr:from>
    <xdr:to>
      <xdr:col>73</xdr:col>
      <xdr:colOff>44450</xdr:colOff>
      <xdr:row>59</xdr:row>
      <xdr:rowOff>93678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163298</xdr:rowOff>
    </xdr:from>
    <xdr:to>
      <xdr:col>68</xdr:col>
      <xdr:colOff>203200</xdr:colOff>
      <xdr:row>59</xdr:row>
      <xdr:rowOff>93448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103625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7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157093</xdr:rowOff>
    </xdr:from>
    <xdr:to>
      <xdr:col>64</xdr:col>
      <xdr:colOff>152400</xdr:colOff>
      <xdr:row>59</xdr:row>
      <xdr:rowOff>87243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72020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8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実質公債費は、類似団体より下回っているが、昨年度より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ポイント、上回っている。地方債の償還が始まっているのが要因となっていることから、起債依存型の事業実施等を見直しながら公債費率の抑制に努める。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27940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525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27940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47244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573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90678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7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将来負担比率は、償還が始まっている地方債が影響しているが、今後も地方債の起債が見込まれる負担率については、横ばいが続くと考えられる。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49869</xdr:rowOff>
    </xdr:from>
    <xdr:to>
      <xdr:col>64</xdr:col>
      <xdr:colOff>152400</xdr:colOff>
      <xdr:row>14</xdr:row>
      <xdr:rowOff>151469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3462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136246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人件費については、退職者に対しての新規採用職員数は変わらないが、前年度より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ポイント上回っているため、今後ともさらなる適正化に努める。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149860</xdr:rowOff>
    </xdr:from>
    <xdr:to>
      <xdr:col>24</xdr:col>
      <xdr:colOff>25400</xdr:colOff>
      <xdr:row>34</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077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149860</xdr:rowOff>
    </xdr:from>
    <xdr:to>
      <xdr:col>19</xdr:col>
      <xdr:colOff>187325</xdr:colOff>
      <xdr:row>34</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077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xdr:rowOff>
    </xdr:from>
    <xdr:to>
      <xdr:col>15</xdr:col>
      <xdr:colOff>98425</xdr:colOff>
      <xdr:row>34</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38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xdr:rowOff>
    </xdr:from>
    <xdr:to>
      <xdr:col>11</xdr:col>
      <xdr:colOff>9525</xdr:colOff>
      <xdr:row>34</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381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xdr:rowOff>
    </xdr:from>
    <xdr:to>
      <xdr:col>24</xdr:col>
      <xdr:colOff>76200</xdr:colOff>
      <xdr:row>34</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99060</xdr:rowOff>
    </xdr:from>
    <xdr:to>
      <xdr:col>20</xdr:col>
      <xdr:colOff>38100</xdr:colOff>
      <xdr:row>34</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xdr:rowOff>
    </xdr:from>
    <xdr:to>
      <xdr:col>15</xdr:col>
      <xdr:colOff>149225</xdr:colOff>
      <xdr:row>34</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129540</xdr:rowOff>
    </xdr:from>
    <xdr:to>
      <xdr:col>11</xdr:col>
      <xdr:colOff>60325</xdr:colOff>
      <xdr:row>34</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41910</xdr:rowOff>
    </xdr:from>
    <xdr:to>
      <xdr:col>6</xdr:col>
      <xdr:colOff>171450</xdr:colOff>
      <xdr:row>34</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物件費の比率は、類似団体を下回っている。主な要因としては、ソフト事業の委託料が考えられる。事業の優先順位等により適正な事業の採択に努める。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5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55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扶助費については、類似団体を上回っている。その要因としては、身体障害者の医療扶助等が主な要因と考えられる。今後とも、その他の医療扶助費等の抑制に努めるため予防等の強化に努める。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その他の比率は、類似団体を下回っている。今年度に関しては、国民健康保険特別会計繰入金等が主な要因であり、年々、増減を繰り返している状況である。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57</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5390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52705</xdr:rowOff>
    </xdr:from>
    <xdr:to>
      <xdr:col>78</xdr:col>
      <xdr:colOff>69850</xdr:colOff>
      <xdr:row>57</xdr:row>
      <xdr:rowOff>29845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39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57</xdr:row>
      <xdr:rowOff>29845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9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92710</xdr:rowOff>
    </xdr:from>
    <xdr:to>
      <xdr:col>69</xdr:col>
      <xdr:colOff>92075</xdr:colOff>
      <xdr:row>57</xdr:row>
      <xdr:rowOff>132715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9391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xdr:rowOff>
    </xdr:from>
    <xdr:to>
      <xdr:col>78</xdr:col>
      <xdr:colOff>120650</xdr:colOff>
      <xdr:row>56</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113682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7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150495</xdr:rowOff>
    </xdr:from>
    <xdr:to>
      <xdr:col>74</xdr:col>
      <xdr:colOff>31750</xdr:colOff>
      <xdr:row>57</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41910</xdr:rowOff>
    </xdr:from>
    <xdr:to>
      <xdr:col>69</xdr:col>
      <xdr:colOff>142875</xdr:colOff>
      <xdr:row>56</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補助費等の比率については、類似団体を上回っている。また、前年度より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ポイント上回っており、今後とも、各種団体等の事業が適正に運営されているか等、補助費等の見直し等も含め精査する。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8890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08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119380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08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119380</xdr:rowOff>
    </xdr:from>
    <xdr:to>
      <xdr:col>73</xdr:col>
      <xdr:colOff>180975</xdr:colOff>
      <xdr:row>35</xdr:row>
      <xdr:rowOff>168910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201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43180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20337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129540</xdr:rowOff>
    </xdr:from>
    <xdr:to>
      <xdr:col>82</xdr:col>
      <xdr:colOff>158750</xdr:colOff>
      <xdr:row>36</xdr:row>
      <xdr:rowOff>59690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101617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68580</xdr:rowOff>
    </xdr:from>
    <xdr:to>
      <xdr:col>74</xdr:col>
      <xdr:colOff>31750</xdr:colOff>
      <xdr:row>35</xdr:row>
      <xdr:rowOff>170180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8907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33037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78757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公債費については、事業等に掛かった償還が始まっており、類似団体を下回っているものの、今後も新規発行に伴う普通事業債等の抑制に努める。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219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56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157497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ポイント増である。この大幅な増について、経常経費全体を見直し主に人件費、扶助費、補助費等の抑制に努める。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29029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11480"/>
          <a:ext cx="8382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112305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11480"/>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29029</xdr:rowOff>
    </xdr:from>
    <xdr:to>
      <xdr:col>73</xdr:col>
      <xdr:colOff>180975</xdr:colOff>
      <xdr:row>77</xdr:row>
      <xdr:rowOff>112305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59229"/>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29029</xdr:rowOff>
    </xdr:from>
    <xdr:to>
      <xdr:col>69</xdr:col>
      <xdr:colOff>92075</xdr:colOff>
      <xdr:row>77</xdr:row>
      <xdr:rowOff>144962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59229"/>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9252</xdr:rowOff>
    </xdr:from>
    <xdr:to>
      <xdr:col>65</xdr:col>
      <xdr:colOff>53975</xdr:colOff>
      <xdr:row>77</xdr:row>
      <xdr:rowOff>110852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121029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121756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61505</xdr:rowOff>
    </xdr:from>
    <xdr:to>
      <xdr:col>74</xdr:col>
      <xdr:colOff>31750</xdr:colOff>
      <xdr:row>77</xdr:row>
      <xdr:rowOff>163105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94162</xdr:rowOff>
    </xdr:from>
    <xdr:to>
      <xdr:col>65</xdr:col>
      <xdr:colOff>53975</xdr:colOff>
      <xdr:row>78</xdr:row>
      <xdr:rowOff>24312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74562</xdr:rowOff>
    </xdr:from>
    <xdr:to>
      <xdr:col>29</xdr:col>
      <xdr:colOff>127000</xdr:colOff>
      <xdr:row>18</xdr:row>
      <xdr:rowOff>110259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8287"/>
          <a:ext cx="6477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110259</xdr:rowOff>
    </xdr:from>
    <xdr:to>
      <xdr:col>26</xdr:col>
      <xdr:colOff>50800</xdr:colOff>
      <xdr:row>18</xdr:row>
      <xdr:rowOff>117828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3984"/>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117828</xdr:rowOff>
    </xdr:from>
    <xdr:to>
      <xdr:col>22</xdr:col>
      <xdr:colOff>114300</xdr:colOff>
      <xdr:row>18</xdr:row>
      <xdr:rowOff>131674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51553"/>
          <a:ext cx="6985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131674</xdr:rowOff>
    </xdr:from>
    <xdr:to>
      <xdr:col>18</xdr:col>
      <xdr:colOff>177800</xdr:colOff>
      <xdr:row>18</xdr:row>
      <xdr:rowOff>136431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5399"/>
          <a:ext cx="698500" cy="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157171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144967</xdr:rowOff>
    </xdr:from>
    <xdr:to>
      <xdr:col>15</xdr:col>
      <xdr:colOff>101600</xdr:colOff>
      <xdr:row>19</xdr:row>
      <xdr:rowOff>75117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78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59894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23762</xdr:rowOff>
    </xdr:from>
    <xdr:to>
      <xdr:col>29</xdr:col>
      <xdr:colOff>177800</xdr:colOff>
      <xdr:row>18</xdr:row>
      <xdr:rowOff>125362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167289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59459</xdr:rowOff>
    </xdr:from>
    <xdr:to>
      <xdr:col>26</xdr:col>
      <xdr:colOff>101600</xdr:colOff>
      <xdr:row>18</xdr:row>
      <xdr:rowOff>161059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145837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7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67028</xdr:rowOff>
    </xdr:from>
    <xdr:to>
      <xdr:col>22</xdr:col>
      <xdr:colOff>165100</xdr:colOff>
      <xdr:row>18</xdr:row>
      <xdr:rowOff>168628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153405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80874</xdr:rowOff>
    </xdr:from>
    <xdr:to>
      <xdr:col>19</xdr:col>
      <xdr:colOff>38100</xdr:colOff>
      <xdr:row>19</xdr:row>
      <xdr:rowOff>11024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167251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0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85631</xdr:rowOff>
    </xdr:from>
    <xdr:to>
      <xdr:col>15</xdr:col>
      <xdr:colOff>101600</xdr:colOff>
      <xdr:row>19</xdr:row>
      <xdr:rowOff>15781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25958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8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102017</xdr:rowOff>
    </xdr:from>
    <xdr:to>
      <xdr:col>29</xdr:col>
      <xdr:colOff>127000</xdr:colOff>
      <xdr:row>36</xdr:row>
      <xdr:rowOff>117582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55267"/>
          <a:ext cx="647700" cy="1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102017</xdr:rowOff>
    </xdr:from>
    <xdr:to>
      <xdr:col>26</xdr:col>
      <xdr:colOff>50800</xdr:colOff>
      <xdr:row>36</xdr:row>
      <xdr:rowOff>110110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55267"/>
          <a:ext cx="698500" cy="8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110110</xdr:rowOff>
    </xdr:from>
    <xdr:to>
      <xdr:col>22</xdr:col>
      <xdr:colOff>114300</xdr:colOff>
      <xdr:row>36</xdr:row>
      <xdr:rowOff>130488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63360"/>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103271</xdr:rowOff>
    </xdr:from>
    <xdr:to>
      <xdr:col>18</xdr:col>
      <xdr:colOff>177800</xdr:colOff>
      <xdr:row>36</xdr:row>
      <xdr:rowOff>130488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56521"/>
          <a:ext cx="698500" cy="2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115550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41159</xdr:rowOff>
    </xdr:from>
    <xdr:to>
      <xdr:col>15</xdr:col>
      <xdr:colOff>101600</xdr:colOff>
      <xdr:row>36</xdr:row>
      <xdr:rowOff>142759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4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152936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66782</xdr:rowOff>
    </xdr:from>
    <xdr:to>
      <xdr:col>29</xdr:col>
      <xdr:colOff>177800</xdr:colOff>
      <xdr:row>36</xdr:row>
      <xdr:rowOff>168382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2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38859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9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51217</xdr:rowOff>
    </xdr:from>
    <xdr:to>
      <xdr:col>26</xdr:col>
      <xdr:colOff>101600</xdr:colOff>
      <xdr:row>36</xdr:row>
      <xdr:rowOff>152817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137594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59310</xdr:rowOff>
    </xdr:from>
    <xdr:to>
      <xdr:col>22</xdr:col>
      <xdr:colOff>165100</xdr:colOff>
      <xdr:row>36</xdr:row>
      <xdr:rowOff>160910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145687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79688</xdr:rowOff>
    </xdr:from>
    <xdr:to>
      <xdr:col>19</xdr:col>
      <xdr:colOff>38100</xdr:colOff>
      <xdr:row>37</xdr:row>
      <xdr:rowOff>9838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166065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52471</xdr:rowOff>
    </xdr:from>
    <xdr:to>
      <xdr:col>15</xdr:col>
      <xdr:colOff>101600</xdr:colOff>
      <xdr:row>36</xdr:row>
      <xdr:rowOff>154071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138848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164612</xdr:rowOff>
    </xdr:from>
    <xdr:to>
      <xdr:col>24</xdr:col>
      <xdr:colOff>63500</xdr:colOff>
      <xdr:row>38</xdr:row>
      <xdr:rowOff>11167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08262"/>
          <a:ext cx="8382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4247</xdr:rowOff>
    </xdr:from>
    <xdr:to>
      <xdr:col>19</xdr:col>
      <xdr:colOff>177800</xdr:colOff>
      <xdr:row>38</xdr:row>
      <xdr:rowOff>11167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519347"/>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4247</xdr:rowOff>
    </xdr:from>
    <xdr:to>
      <xdr:col>15</xdr:col>
      <xdr:colOff>50800</xdr:colOff>
      <xdr:row>38</xdr:row>
      <xdr:rowOff>6748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19347"/>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167469</xdr:rowOff>
    </xdr:from>
    <xdr:to>
      <xdr:col>10</xdr:col>
      <xdr:colOff>114300</xdr:colOff>
      <xdr:row>38</xdr:row>
      <xdr:rowOff>6748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11119"/>
          <a:ext cx="8890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45540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161058</xdr:rowOff>
    </xdr:from>
    <xdr:to>
      <xdr:col>6</xdr:col>
      <xdr:colOff>38100</xdr:colOff>
      <xdr:row>38</xdr:row>
      <xdr:rowOff>91208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50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82335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113812</xdr:rowOff>
    </xdr:from>
    <xdr:to>
      <xdr:col>24</xdr:col>
      <xdr:colOff>114300</xdr:colOff>
      <xdr:row>38</xdr:row>
      <xdr:rowOff>43962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92239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131817</xdr:rowOff>
    </xdr:from>
    <xdr:to>
      <xdr:col>20</xdr:col>
      <xdr:colOff>38100</xdr:colOff>
      <xdr:row>38</xdr:row>
      <xdr:rowOff>61967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53094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6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124897</xdr:rowOff>
    </xdr:from>
    <xdr:to>
      <xdr:col>15</xdr:col>
      <xdr:colOff>101600</xdr:colOff>
      <xdr:row>38</xdr:row>
      <xdr:rowOff>55047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6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127399</xdr:rowOff>
    </xdr:from>
    <xdr:to>
      <xdr:col>10</xdr:col>
      <xdr:colOff>165100</xdr:colOff>
      <xdr:row>38</xdr:row>
      <xdr:rowOff>57548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71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48675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6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116668</xdr:rowOff>
    </xdr:from>
    <xdr:to>
      <xdr:col>6</xdr:col>
      <xdr:colOff>38100</xdr:colOff>
      <xdr:row>38</xdr:row>
      <xdr:rowOff>46819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0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63345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2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107680</xdr:rowOff>
    </xdr:from>
    <xdr:to>
      <xdr:col>24</xdr:col>
      <xdr:colOff>63500</xdr:colOff>
      <xdr:row>58</xdr:row>
      <xdr:rowOff>128680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51780"/>
          <a:ext cx="8382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128680</xdr:rowOff>
    </xdr:from>
    <xdr:to>
      <xdr:col>19</xdr:col>
      <xdr:colOff>177800</xdr:colOff>
      <xdr:row>58</xdr:row>
      <xdr:rowOff>137509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72780"/>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137509</xdr:rowOff>
    </xdr:from>
    <xdr:to>
      <xdr:col>15</xdr:col>
      <xdr:colOff>50800</xdr:colOff>
      <xdr:row>58</xdr:row>
      <xdr:rowOff>153622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81609"/>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153622</xdr:rowOff>
    </xdr:from>
    <xdr:to>
      <xdr:col>10</xdr:col>
      <xdr:colOff>114300</xdr:colOff>
      <xdr:row>58</xdr:row>
      <xdr:rowOff>162420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7722"/>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39145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1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118673</xdr:rowOff>
    </xdr:from>
    <xdr:to>
      <xdr:col>6</xdr:col>
      <xdr:colOff>38100</xdr:colOff>
      <xdr:row>59</xdr:row>
      <xdr:rowOff>48823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39950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5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56880</xdr:rowOff>
    </xdr:from>
    <xdr:to>
      <xdr:col>24</xdr:col>
      <xdr:colOff>114300</xdr:colOff>
      <xdr:row>58</xdr:row>
      <xdr:rowOff>158480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77880</xdr:rowOff>
    </xdr:from>
    <xdr:to>
      <xdr:col>20</xdr:col>
      <xdr:colOff>38100</xdr:colOff>
      <xdr:row>59</xdr:row>
      <xdr:rowOff>8030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170607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86709</xdr:rowOff>
    </xdr:from>
    <xdr:to>
      <xdr:col>15</xdr:col>
      <xdr:colOff>101600</xdr:colOff>
      <xdr:row>59</xdr:row>
      <xdr:rowOff>16859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7986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102822</xdr:rowOff>
    </xdr:from>
    <xdr:to>
      <xdr:col>10</xdr:col>
      <xdr:colOff>165100</xdr:colOff>
      <xdr:row>59</xdr:row>
      <xdr:rowOff>32972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24099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111620</xdr:rowOff>
    </xdr:from>
    <xdr:to>
      <xdr:col>6</xdr:col>
      <xdr:colOff>38100</xdr:colOff>
      <xdr:row>59</xdr:row>
      <xdr:rowOff>41770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58297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3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9375</xdr:rowOff>
    </xdr:from>
    <xdr:to>
      <xdr:col>24</xdr:col>
      <xdr:colOff>63500</xdr:colOff>
      <xdr:row>79</xdr:row>
      <xdr:rowOff>20985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53925"/>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8812</xdr:rowOff>
    </xdr:from>
    <xdr:to>
      <xdr:col>19</xdr:col>
      <xdr:colOff>177800</xdr:colOff>
      <xdr:row>79</xdr:row>
      <xdr:rowOff>20985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53362"/>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7082</xdr:rowOff>
    </xdr:from>
    <xdr:to>
      <xdr:col>15</xdr:col>
      <xdr:colOff>50800</xdr:colOff>
      <xdr:row>79</xdr:row>
      <xdr:rowOff>8812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1632"/>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7082</xdr:rowOff>
    </xdr:from>
    <xdr:to>
      <xdr:col>10</xdr:col>
      <xdr:colOff>114300</xdr:colOff>
      <xdr:row>79</xdr:row>
      <xdr:rowOff>16118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51632"/>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20615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103099</xdr:rowOff>
    </xdr:from>
    <xdr:to>
      <xdr:col>6</xdr:col>
      <xdr:colOff>38100</xdr:colOff>
      <xdr:row>79</xdr:row>
      <xdr:rowOff>33249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7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49776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130025</xdr:rowOff>
    </xdr:from>
    <xdr:to>
      <xdr:col>24</xdr:col>
      <xdr:colOff>114300</xdr:colOff>
      <xdr:row>79</xdr:row>
      <xdr:rowOff>60175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141635</xdr:rowOff>
    </xdr:from>
    <xdr:to>
      <xdr:col>20</xdr:col>
      <xdr:colOff>38100</xdr:colOff>
      <xdr:row>79</xdr:row>
      <xdr:rowOff>71785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62912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129462</xdr:rowOff>
    </xdr:from>
    <xdr:to>
      <xdr:col>15</xdr:col>
      <xdr:colOff>101600</xdr:colOff>
      <xdr:row>79</xdr:row>
      <xdr:rowOff>59612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50739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127732</xdr:rowOff>
    </xdr:from>
    <xdr:to>
      <xdr:col>10</xdr:col>
      <xdr:colOff>165100</xdr:colOff>
      <xdr:row>79</xdr:row>
      <xdr:rowOff>57882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49009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136768</xdr:rowOff>
    </xdr:from>
    <xdr:to>
      <xdr:col>6</xdr:col>
      <xdr:colOff>38100</xdr:colOff>
      <xdr:row>79</xdr:row>
      <xdr:rowOff>66918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58045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149921</xdr:rowOff>
    </xdr:from>
    <xdr:to>
      <xdr:col>24</xdr:col>
      <xdr:colOff>63500</xdr:colOff>
      <xdr:row>94</xdr:row>
      <xdr:rowOff>157237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66221"/>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149921</xdr:rowOff>
    </xdr:from>
    <xdr:to>
      <xdr:col>19</xdr:col>
      <xdr:colOff>177800</xdr:colOff>
      <xdr:row>94</xdr:row>
      <xdr:rowOff>161058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6622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161058</xdr:rowOff>
    </xdr:from>
    <xdr:to>
      <xdr:col>15</xdr:col>
      <xdr:colOff>50800</xdr:colOff>
      <xdr:row>95</xdr:row>
      <xdr:rowOff>80842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77358"/>
          <a:ext cx="889000" cy="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80842</xdr:rowOff>
    </xdr:from>
    <xdr:to>
      <xdr:col>10</xdr:col>
      <xdr:colOff>114300</xdr:colOff>
      <xdr:row>95</xdr:row>
      <xdr:rowOff>95754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68592"/>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45019</xdr:rowOff>
    </xdr:from>
    <xdr:to>
      <xdr:col>6</xdr:col>
      <xdr:colOff>38100</xdr:colOff>
      <xdr:row>95</xdr:row>
      <xdr:rowOff>146619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137746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106437</xdr:rowOff>
    </xdr:from>
    <xdr:to>
      <xdr:col>24</xdr:col>
      <xdr:colOff>114300</xdr:colOff>
      <xdr:row>95</xdr:row>
      <xdr:rowOff>36587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129314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99121</xdr:rowOff>
    </xdr:from>
    <xdr:to>
      <xdr:col>20</xdr:col>
      <xdr:colOff>38100</xdr:colOff>
      <xdr:row>95</xdr:row>
      <xdr:rowOff>29271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45798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110258</xdr:rowOff>
    </xdr:from>
    <xdr:to>
      <xdr:col>15</xdr:col>
      <xdr:colOff>101600</xdr:colOff>
      <xdr:row>95</xdr:row>
      <xdr:rowOff>40408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56935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30042</xdr:rowOff>
    </xdr:from>
    <xdr:to>
      <xdr:col>10</xdr:col>
      <xdr:colOff>165100</xdr:colOff>
      <xdr:row>95</xdr:row>
      <xdr:rowOff>131642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148169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44954</xdr:rowOff>
    </xdr:from>
    <xdr:to>
      <xdr:col>6</xdr:col>
      <xdr:colOff>38100</xdr:colOff>
      <xdr:row>95</xdr:row>
      <xdr:rowOff>146554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163081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125527</xdr:rowOff>
    </xdr:from>
    <xdr:to>
      <xdr:col>55</xdr:col>
      <xdr:colOff>0</xdr:colOff>
      <xdr:row>37</xdr:row>
      <xdr:rowOff>154437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9177"/>
          <a:ext cx="8382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8760</xdr:rowOff>
    </xdr:from>
    <xdr:to>
      <xdr:col>50</xdr:col>
      <xdr:colOff>114300</xdr:colOff>
      <xdr:row>37</xdr:row>
      <xdr:rowOff>154437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52410"/>
          <a:ext cx="889000" cy="1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8760</xdr:rowOff>
    </xdr:from>
    <xdr:to>
      <xdr:col>45</xdr:col>
      <xdr:colOff>177800</xdr:colOff>
      <xdr:row>37</xdr:row>
      <xdr:rowOff>114303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52410"/>
          <a:ext cx="8890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114303</xdr:rowOff>
    </xdr:from>
    <xdr:to>
      <xdr:col>41</xdr:col>
      <xdr:colOff>50800</xdr:colOff>
      <xdr:row>37</xdr:row>
      <xdr:rowOff>137646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7953"/>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18288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3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74727</xdr:rowOff>
    </xdr:from>
    <xdr:to>
      <xdr:col>55</xdr:col>
      <xdr:colOff>50800</xdr:colOff>
      <xdr:row>38</xdr:row>
      <xdr:rowOff>4877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103637</xdr:rowOff>
    </xdr:from>
    <xdr:to>
      <xdr:col>50</xdr:col>
      <xdr:colOff>165100</xdr:colOff>
      <xdr:row>38</xdr:row>
      <xdr:rowOff>33787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24914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129410</xdr:rowOff>
    </xdr:from>
    <xdr:to>
      <xdr:col>46</xdr:col>
      <xdr:colOff>38100</xdr:colOff>
      <xdr:row>37</xdr:row>
      <xdr:rowOff>59560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76087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63503</xdr:rowOff>
    </xdr:from>
    <xdr:to>
      <xdr:col>41</xdr:col>
      <xdr:colOff>101600</xdr:colOff>
      <xdr:row>37</xdr:row>
      <xdr:rowOff>165103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156229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86846</xdr:rowOff>
    </xdr:from>
    <xdr:to>
      <xdr:col>36</xdr:col>
      <xdr:colOff>165100</xdr:colOff>
      <xdr:row>38</xdr:row>
      <xdr:rowOff>16996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33523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0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24644</xdr:rowOff>
    </xdr:from>
    <xdr:to>
      <xdr:col>55</xdr:col>
      <xdr:colOff>0</xdr:colOff>
      <xdr:row>58</xdr:row>
      <xdr:rowOff>101203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8744"/>
          <a:ext cx="838200" cy="7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101203</xdr:rowOff>
    </xdr:from>
    <xdr:to>
      <xdr:col>50</xdr:col>
      <xdr:colOff>114300</xdr:colOff>
      <xdr:row>58</xdr:row>
      <xdr:rowOff>105802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5303"/>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87378</xdr:rowOff>
    </xdr:from>
    <xdr:to>
      <xdr:col>45</xdr:col>
      <xdr:colOff>177800</xdr:colOff>
      <xdr:row>58</xdr:row>
      <xdr:rowOff>105802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31478"/>
          <a:ext cx="889000" cy="1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79955</xdr:rowOff>
    </xdr:from>
    <xdr:to>
      <xdr:col>41</xdr:col>
      <xdr:colOff>50800</xdr:colOff>
      <xdr:row>58</xdr:row>
      <xdr:rowOff>87378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24055"/>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19445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1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145294</xdr:rowOff>
    </xdr:from>
    <xdr:to>
      <xdr:col>55</xdr:col>
      <xdr:colOff>50800</xdr:colOff>
      <xdr:row>58</xdr:row>
      <xdr:rowOff>75444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168171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50403</xdr:rowOff>
    </xdr:from>
    <xdr:to>
      <xdr:col>50</xdr:col>
      <xdr:colOff>165100</xdr:colOff>
      <xdr:row>58</xdr:row>
      <xdr:rowOff>152003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143130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55002</xdr:rowOff>
    </xdr:from>
    <xdr:to>
      <xdr:col>46</xdr:col>
      <xdr:colOff>38100</xdr:colOff>
      <xdr:row>58</xdr:row>
      <xdr:rowOff>156602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147729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9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36578</xdr:rowOff>
    </xdr:from>
    <xdr:to>
      <xdr:col>41</xdr:col>
      <xdr:colOff>101600</xdr:colOff>
      <xdr:row>58</xdr:row>
      <xdr:rowOff>138178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154705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5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29155</xdr:rowOff>
    </xdr:from>
    <xdr:to>
      <xdr:col>36</xdr:col>
      <xdr:colOff>165100</xdr:colOff>
      <xdr:row>58</xdr:row>
      <xdr:rowOff>130755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147282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146869</xdr:rowOff>
    </xdr:from>
    <xdr:to>
      <xdr:col>55</xdr:col>
      <xdr:colOff>0</xdr:colOff>
      <xdr:row>79</xdr:row>
      <xdr:rowOff>1271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48519"/>
          <a:ext cx="838200" cy="19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118602</xdr:rowOff>
    </xdr:from>
    <xdr:to>
      <xdr:col>50</xdr:col>
      <xdr:colOff>114300</xdr:colOff>
      <xdr:row>79</xdr:row>
      <xdr:rowOff>1271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91702"/>
          <a:ext cx="889000" cy="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52829</xdr:rowOff>
    </xdr:from>
    <xdr:to>
      <xdr:col>45</xdr:col>
      <xdr:colOff>177800</xdr:colOff>
      <xdr:row>78</xdr:row>
      <xdr:rowOff>118602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25929"/>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28629</xdr:rowOff>
    </xdr:from>
    <xdr:to>
      <xdr:col>41</xdr:col>
      <xdr:colOff>50800</xdr:colOff>
      <xdr:row>78</xdr:row>
      <xdr:rowOff>52829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01729"/>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14039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139348</xdr:rowOff>
    </xdr:from>
    <xdr:to>
      <xdr:col>36</xdr:col>
      <xdr:colOff>165100</xdr:colOff>
      <xdr:row>79</xdr:row>
      <xdr:rowOff>69498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1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60625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6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96069</xdr:rowOff>
    </xdr:from>
    <xdr:to>
      <xdr:col>55</xdr:col>
      <xdr:colOff>50800</xdr:colOff>
      <xdr:row>78</xdr:row>
      <xdr:rowOff>26219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118946</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4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121921</xdr:rowOff>
    </xdr:from>
    <xdr:to>
      <xdr:col>50</xdr:col>
      <xdr:colOff>165100</xdr:colOff>
      <xdr:row>79</xdr:row>
      <xdr:rowOff>52071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43198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67802</xdr:rowOff>
    </xdr:from>
    <xdr:to>
      <xdr:col>46</xdr:col>
      <xdr:colOff>38100</xdr:colOff>
      <xdr:row>78</xdr:row>
      <xdr:rowOff>169402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14479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21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2029</xdr:rowOff>
    </xdr:from>
    <xdr:to>
      <xdr:col>41</xdr:col>
      <xdr:colOff>101600</xdr:colOff>
      <xdr:row>78</xdr:row>
      <xdr:rowOff>103629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120156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15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149279</xdr:rowOff>
    </xdr:from>
    <xdr:to>
      <xdr:col>36</xdr:col>
      <xdr:colOff>165100</xdr:colOff>
      <xdr:row>78</xdr:row>
      <xdr:rowOff>79429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95956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1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37089</xdr:rowOff>
    </xdr:from>
    <xdr:to>
      <xdr:col>55</xdr:col>
      <xdr:colOff>0</xdr:colOff>
      <xdr:row>98</xdr:row>
      <xdr:rowOff>44304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39189"/>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44304</xdr:rowOff>
    </xdr:from>
    <xdr:to>
      <xdr:col>50</xdr:col>
      <xdr:colOff>114300</xdr:colOff>
      <xdr:row>98</xdr:row>
      <xdr:rowOff>71651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640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71651</xdr:rowOff>
    </xdr:from>
    <xdr:to>
      <xdr:col>45</xdr:col>
      <xdr:colOff>177800</xdr:colOff>
      <xdr:row>98</xdr:row>
      <xdr:rowOff>89502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73751"/>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79527</xdr:rowOff>
    </xdr:from>
    <xdr:to>
      <xdr:col>41</xdr:col>
      <xdr:colOff>50800</xdr:colOff>
      <xdr:row>98</xdr:row>
      <xdr:rowOff>89502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1627"/>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9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157739</xdr:rowOff>
    </xdr:from>
    <xdr:to>
      <xdr:col>55</xdr:col>
      <xdr:colOff>50800</xdr:colOff>
      <xdr:row>98</xdr:row>
      <xdr:rowOff>87889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117116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164954</xdr:rowOff>
    </xdr:from>
    <xdr:to>
      <xdr:col>50</xdr:col>
      <xdr:colOff>165100</xdr:colOff>
      <xdr:row>98</xdr:row>
      <xdr:rowOff>95104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111631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20851</xdr:rowOff>
    </xdr:from>
    <xdr:to>
      <xdr:col>46</xdr:col>
      <xdr:colOff>38100</xdr:colOff>
      <xdr:row>98</xdr:row>
      <xdr:rowOff>122451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113578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1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38702</xdr:rowOff>
    </xdr:from>
    <xdr:to>
      <xdr:col>41</xdr:col>
      <xdr:colOff>101600</xdr:colOff>
      <xdr:row>98</xdr:row>
      <xdr:rowOff>140302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131429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28727</xdr:rowOff>
    </xdr:from>
    <xdr:to>
      <xdr:col>36</xdr:col>
      <xdr:colOff>165100</xdr:colOff>
      <xdr:row>98</xdr:row>
      <xdr:rowOff>130327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146854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0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159320</xdr:rowOff>
    </xdr:from>
    <xdr:to>
      <xdr:col>85</xdr:col>
      <xdr:colOff>127000</xdr:colOff>
      <xdr:row>38</xdr:row>
      <xdr:rowOff>21462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02970"/>
          <a:ext cx="8382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21462</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656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140729</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8437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132259</xdr:rowOff>
    </xdr:from>
    <xdr:to>
      <xdr:col>71</xdr:col>
      <xdr:colOff>177800</xdr:colOff>
      <xdr:row>37</xdr:row>
      <xdr:rowOff>140729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75909"/>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62983</xdr:rowOff>
    </xdr:from>
    <xdr:to>
      <xdr:col>72</xdr:col>
      <xdr:colOff>38100</xdr:colOff>
      <xdr:row>37</xdr:row>
      <xdr:rowOff>164582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06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109062</xdr:rowOff>
    </xdr:from>
    <xdr:to>
      <xdr:col>67</xdr:col>
      <xdr:colOff>101600</xdr:colOff>
      <xdr:row>38</xdr:row>
      <xdr:rowOff>39212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5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30339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5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108520</xdr:rowOff>
    </xdr:from>
    <xdr:to>
      <xdr:col>85</xdr:col>
      <xdr:colOff>177800</xdr:colOff>
      <xdr:row>38</xdr:row>
      <xdr:rowOff>38670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142112</xdr:rowOff>
    </xdr:from>
    <xdr:to>
      <xdr:col>81</xdr:col>
      <xdr:colOff>101600</xdr:colOff>
      <xdr:row>38</xdr:row>
      <xdr:rowOff>72262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63389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89929</xdr:rowOff>
    </xdr:from>
    <xdr:to>
      <xdr:col>72</xdr:col>
      <xdr:colOff>38100</xdr:colOff>
      <xdr:row>38</xdr:row>
      <xdr:rowOff>20079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11206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81459</xdr:rowOff>
    </xdr:from>
    <xdr:to>
      <xdr:col>67</xdr:col>
      <xdr:colOff>101600</xdr:colOff>
      <xdr:row>38</xdr:row>
      <xdr:rowOff>11609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28136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56243</xdr:rowOff>
    </xdr:from>
    <xdr:to>
      <xdr:col>72</xdr:col>
      <xdr:colOff>38100</xdr:colOff>
      <xdr:row>50</xdr:row>
      <xdr:rowOff>157843</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2920</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154215</xdr:rowOff>
    </xdr:from>
    <xdr:to>
      <xdr:col>67</xdr:col>
      <xdr:colOff>101600</xdr:colOff>
      <xdr:row>57</xdr:row>
      <xdr:rowOff>84365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7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55</xdr:row>
      <xdr:rowOff>100892</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5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141565</xdr:rowOff>
    </xdr:from>
    <xdr:to>
      <xdr:col>85</xdr:col>
      <xdr:colOff>127000</xdr:colOff>
      <xdr:row>77</xdr:row>
      <xdr:rowOff>152460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43215"/>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71571</xdr:rowOff>
    </xdr:from>
    <xdr:to>
      <xdr:col>81</xdr:col>
      <xdr:colOff>50800</xdr:colOff>
      <xdr:row>77</xdr:row>
      <xdr:rowOff>141565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73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10123</xdr:rowOff>
    </xdr:from>
    <xdr:to>
      <xdr:col>76</xdr:col>
      <xdr:colOff>114300</xdr:colOff>
      <xdr:row>77</xdr:row>
      <xdr:rowOff>71571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11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10123</xdr:rowOff>
    </xdr:from>
    <xdr:to>
      <xdr:col>71</xdr:col>
      <xdr:colOff>177800</xdr:colOff>
      <xdr:row>77</xdr:row>
      <xdr:rowOff>118669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11773"/>
          <a:ext cx="889000" cy="10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47978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101660</xdr:rowOff>
    </xdr:from>
    <xdr:to>
      <xdr:col>85</xdr:col>
      <xdr:colOff>177800</xdr:colOff>
      <xdr:row>78</xdr:row>
      <xdr:rowOff>31810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80087</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8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90765</xdr:rowOff>
    </xdr:from>
    <xdr:to>
      <xdr:col>81</xdr:col>
      <xdr:colOff>101600</xdr:colOff>
      <xdr:row>78</xdr:row>
      <xdr:rowOff>20915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12042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20771</xdr:rowOff>
    </xdr:from>
    <xdr:to>
      <xdr:col>76</xdr:col>
      <xdr:colOff>165100</xdr:colOff>
      <xdr:row>77</xdr:row>
      <xdr:rowOff>122371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138898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9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130773</xdr:rowOff>
    </xdr:from>
    <xdr:to>
      <xdr:col>72</xdr:col>
      <xdr:colOff>38100</xdr:colOff>
      <xdr:row>77</xdr:row>
      <xdr:rowOff>60923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77451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9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67869</xdr:rowOff>
    </xdr:from>
    <xdr:to>
      <xdr:col>67</xdr:col>
      <xdr:colOff>101600</xdr:colOff>
      <xdr:row>77</xdr:row>
      <xdr:rowOff>169469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14546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304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119788</xdr:rowOff>
    </xdr:from>
    <xdr:to>
      <xdr:col>85</xdr:col>
      <xdr:colOff>127000</xdr:colOff>
      <xdr:row>98</xdr:row>
      <xdr:rowOff>121500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1888"/>
          <a:ext cx="8382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121500</xdr:rowOff>
    </xdr:from>
    <xdr:to>
      <xdr:col>81</xdr:col>
      <xdr:colOff>50800</xdr:colOff>
      <xdr:row>98</xdr:row>
      <xdr:rowOff>125341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3600"/>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94816</xdr:rowOff>
    </xdr:from>
    <xdr:to>
      <xdr:col>76</xdr:col>
      <xdr:colOff>114300</xdr:colOff>
      <xdr:row>98</xdr:row>
      <xdr:rowOff>125341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96916"/>
          <a:ext cx="889000" cy="3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94816</xdr:rowOff>
    </xdr:from>
    <xdr:to>
      <xdr:col>71</xdr:col>
      <xdr:colOff>177800</xdr:colOff>
      <xdr:row>98</xdr:row>
      <xdr:rowOff>134192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96916"/>
          <a:ext cx="889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71051</xdr:rowOff>
    </xdr:from>
    <xdr:to>
      <xdr:col>67</xdr:col>
      <xdr:colOff>101600</xdr:colOff>
      <xdr:row>99</xdr:row>
      <xdr:rowOff>1201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17728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68988</xdr:rowOff>
    </xdr:from>
    <xdr:to>
      <xdr:col>85</xdr:col>
      <xdr:colOff>177800</xdr:colOff>
      <xdr:row>98</xdr:row>
      <xdr:rowOff>170588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70700</xdr:rowOff>
    </xdr:from>
    <xdr:to>
      <xdr:col>81</xdr:col>
      <xdr:colOff>101600</xdr:colOff>
      <xdr:row>99</xdr:row>
      <xdr:rowOff>850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74541</xdr:rowOff>
    </xdr:from>
    <xdr:to>
      <xdr:col>76</xdr:col>
      <xdr:colOff>165100</xdr:colOff>
      <xdr:row>99</xdr:row>
      <xdr:rowOff>4691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167268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44016</xdr:rowOff>
    </xdr:from>
    <xdr:to>
      <xdr:col>72</xdr:col>
      <xdr:colOff>38100</xdr:colOff>
      <xdr:row>98</xdr:row>
      <xdr:rowOff>145616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162143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83392</xdr:rowOff>
    </xdr:from>
    <xdr:to>
      <xdr:col>67</xdr:col>
      <xdr:colOff>101600</xdr:colOff>
      <xdr:row>99</xdr:row>
      <xdr:rowOff>13542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158646</xdr:rowOff>
    </xdr:from>
    <xdr:to>
      <xdr:col>98</xdr:col>
      <xdr:colOff>38100</xdr:colOff>
      <xdr:row>38</xdr:row>
      <xdr:rowOff>88796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105323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133966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161183</xdr:rowOff>
    </xdr:from>
    <xdr:to>
      <xdr:col>98</xdr:col>
      <xdr:colOff>38100</xdr:colOff>
      <xdr:row>57</xdr:row>
      <xdr:rowOff>91333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6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107860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3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402</xdr:rowOff>
    </xdr:from>
    <xdr:to>
      <xdr:col>116</xdr:col>
      <xdr:colOff>63500</xdr:colOff>
      <xdr:row>78</xdr:row>
      <xdr:rowOff>38841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3502"/>
          <a:ext cx="8382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24126</xdr:rowOff>
    </xdr:from>
    <xdr:to>
      <xdr:col>111</xdr:col>
      <xdr:colOff>177800</xdr:colOff>
      <xdr:row>78</xdr:row>
      <xdr:rowOff>38841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9722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21971</xdr:rowOff>
    </xdr:from>
    <xdr:to>
      <xdr:col>107</xdr:col>
      <xdr:colOff>50800</xdr:colOff>
      <xdr:row>78</xdr:row>
      <xdr:rowOff>24126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9507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166416</xdr:rowOff>
    </xdr:from>
    <xdr:to>
      <xdr:col>102</xdr:col>
      <xdr:colOff>114300</xdr:colOff>
      <xdr:row>78</xdr:row>
      <xdr:rowOff>21971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68066"/>
          <a:ext cx="8890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157492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126789</xdr:rowOff>
    </xdr:from>
    <xdr:to>
      <xdr:col>98</xdr:col>
      <xdr:colOff>38100</xdr:colOff>
      <xdr:row>78</xdr:row>
      <xdr:rowOff>56939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32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48066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4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121052</xdr:rowOff>
    </xdr:from>
    <xdr:to>
      <xdr:col>116</xdr:col>
      <xdr:colOff>114300</xdr:colOff>
      <xdr:row>78</xdr:row>
      <xdr:rowOff>51202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99479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159491</xdr:rowOff>
    </xdr:from>
    <xdr:to>
      <xdr:col>112</xdr:col>
      <xdr:colOff>38100</xdr:colOff>
      <xdr:row>78</xdr:row>
      <xdr:rowOff>89641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80768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144776</xdr:rowOff>
    </xdr:from>
    <xdr:to>
      <xdr:col>107</xdr:col>
      <xdr:colOff>101600</xdr:colOff>
      <xdr:row>78</xdr:row>
      <xdr:rowOff>74926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66053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142621</xdr:rowOff>
    </xdr:from>
    <xdr:to>
      <xdr:col>102</xdr:col>
      <xdr:colOff>165100</xdr:colOff>
      <xdr:row>78</xdr:row>
      <xdr:rowOff>72771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63898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115616</xdr:rowOff>
    </xdr:from>
    <xdr:to>
      <xdr:col>98</xdr:col>
      <xdr:colOff>38100</xdr:colOff>
      <xdr:row>78</xdr:row>
      <xdr:rowOff>45766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62293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物件費、普通建設事業費（うち新規整備及びうち更新も含めて）、扶助費は、類似団体より上回っている。特に普通建設事業については、大型事業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庁舎建設）及び継続事業が主な要因である。普通建設事業等については優先順位等、主要な事業を採択することに努めることと、類似団体を下回っている人件費、補助費、維持補修費についても、前年度と比較して伸びているものについては、そ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4,704
194.80
7,134,235
6,822,468
231,853
2,984,121
6,101,297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32474</xdr:rowOff>
    </xdr:from>
    <xdr:to>
      <xdr:col>24</xdr:col>
      <xdr:colOff>63500</xdr:colOff>
      <xdr:row>38</xdr:row>
      <xdr:rowOff>49657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47574"/>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24016</xdr:rowOff>
    </xdr:from>
    <xdr:to>
      <xdr:col>19</xdr:col>
      <xdr:colOff>177800</xdr:colOff>
      <xdr:row>38</xdr:row>
      <xdr:rowOff>32474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3911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16116</xdr:rowOff>
    </xdr:from>
    <xdr:to>
      <xdr:col>15</xdr:col>
      <xdr:colOff>50800</xdr:colOff>
      <xdr:row>38</xdr:row>
      <xdr:rowOff>24016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31216"/>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16116</xdr:rowOff>
    </xdr:from>
    <xdr:to>
      <xdr:col>10</xdr:col>
      <xdr:colOff>114300</xdr:colOff>
      <xdr:row>38</xdr:row>
      <xdr:rowOff>29325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31216"/>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50525</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25388</xdr:rowOff>
    </xdr:from>
    <xdr:to>
      <xdr:col>6</xdr:col>
      <xdr:colOff>38100</xdr:colOff>
      <xdr:row>38</xdr:row>
      <xdr:rowOff>126988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5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118115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6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170307</xdr:rowOff>
    </xdr:from>
    <xdr:to>
      <xdr:col>24</xdr:col>
      <xdr:colOff>114300</xdr:colOff>
      <xdr:row>38</xdr:row>
      <xdr:rowOff>100457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85234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153124</xdr:rowOff>
    </xdr:from>
    <xdr:to>
      <xdr:col>20</xdr:col>
      <xdr:colOff>38100</xdr:colOff>
      <xdr:row>38</xdr:row>
      <xdr:rowOff>83274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74401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144666</xdr:rowOff>
    </xdr:from>
    <xdr:to>
      <xdr:col>15</xdr:col>
      <xdr:colOff>101600</xdr:colOff>
      <xdr:row>38</xdr:row>
      <xdr:rowOff>74816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65943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136766</xdr:rowOff>
    </xdr:from>
    <xdr:to>
      <xdr:col>10</xdr:col>
      <xdr:colOff>165100</xdr:colOff>
      <xdr:row>38</xdr:row>
      <xdr:rowOff>66917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58043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149974</xdr:rowOff>
    </xdr:from>
    <xdr:to>
      <xdr:col>6</xdr:col>
      <xdr:colOff>38100</xdr:colOff>
      <xdr:row>38</xdr:row>
      <xdr:rowOff>80124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96651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149668</xdr:rowOff>
    </xdr:from>
    <xdr:to>
      <xdr:col>24</xdr:col>
      <xdr:colOff>63500</xdr:colOff>
      <xdr:row>59</xdr:row>
      <xdr:rowOff>2887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3768"/>
          <a:ext cx="8382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168614</xdr:rowOff>
    </xdr:from>
    <xdr:to>
      <xdr:col>19</xdr:col>
      <xdr:colOff>177800</xdr:colOff>
      <xdr:row>59</xdr:row>
      <xdr:rowOff>2887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12714"/>
          <a:ext cx="889000" cy="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155642</xdr:rowOff>
    </xdr:from>
    <xdr:to>
      <xdr:col>15</xdr:col>
      <xdr:colOff>50800</xdr:colOff>
      <xdr:row>58</xdr:row>
      <xdr:rowOff>168614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99742"/>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155642</xdr:rowOff>
    </xdr:from>
    <xdr:to>
      <xdr:col>10</xdr:col>
      <xdr:colOff>114300</xdr:colOff>
      <xdr:row>59</xdr:row>
      <xdr:rowOff>16214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99742"/>
          <a:ext cx="8890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135940</xdr:rowOff>
    </xdr:from>
    <xdr:to>
      <xdr:col>6</xdr:col>
      <xdr:colOff>38100</xdr:colOff>
      <xdr:row>59</xdr:row>
      <xdr:rowOff>66090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82617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5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98868</xdr:rowOff>
    </xdr:from>
    <xdr:to>
      <xdr:col>24</xdr:col>
      <xdr:colOff>114300</xdr:colOff>
      <xdr:row>59</xdr:row>
      <xdr:rowOff>29018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58245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123537</xdr:rowOff>
    </xdr:from>
    <xdr:to>
      <xdr:col>20</xdr:col>
      <xdr:colOff>38100</xdr:colOff>
      <xdr:row>59</xdr:row>
      <xdr:rowOff>53687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44814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6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117814</xdr:rowOff>
    </xdr:from>
    <xdr:to>
      <xdr:col>15</xdr:col>
      <xdr:colOff>101600</xdr:colOff>
      <xdr:row>59</xdr:row>
      <xdr:rowOff>47964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39091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104842</xdr:rowOff>
    </xdr:from>
    <xdr:to>
      <xdr:col>10</xdr:col>
      <xdr:colOff>165100</xdr:colOff>
      <xdr:row>59</xdr:row>
      <xdr:rowOff>34992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51519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82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136864</xdr:rowOff>
    </xdr:from>
    <xdr:to>
      <xdr:col>6</xdr:col>
      <xdr:colOff>38100</xdr:colOff>
      <xdr:row>59</xdr:row>
      <xdr:rowOff>67014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58141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7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38111</xdr:rowOff>
    </xdr:from>
    <xdr:to>
      <xdr:col>24</xdr:col>
      <xdr:colOff>63500</xdr:colOff>
      <xdr:row>77</xdr:row>
      <xdr:rowOff>68236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39761"/>
          <a:ext cx="8382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7858</xdr:rowOff>
    </xdr:from>
    <xdr:to>
      <xdr:col>19</xdr:col>
      <xdr:colOff>177800</xdr:colOff>
      <xdr:row>77</xdr:row>
      <xdr:rowOff>38111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9508"/>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166187</xdr:rowOff>
    </xdr:from>
    <xdr:to>
      <xdr:col>15</xdr:col>
      <xdr:colOff>50800</xdr:colOff>
      <xdr:row>77</xdr:row>
      <xdr:rowOff>7858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96387"/>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166187</xdr:rowOff>
    </xdr:from>
    <xdr:to>
      <xdr:col>10</xdr:col>
      <xdr:colOff>114300</xdr:colOff>
      <xdr:row>77</xdr:row>
      <xdr:rowOff>71923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6387"/>
          <a:ext cx="889000" cy="7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112857</xdr:rowOff>
    </xdr:from>
    <xdr:to>
      <xdr:col>10</xdr:col>
      <xdr:colOff>165100</xdr:colOff>
      <xdr:row>77</xdr:row>
      <xdr:rowOff>43007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59534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7303</xdr:rowOff>
    </xdr:from>
    <xdr:to>
      <xdr:col>6</xdr:col>
      <xdr:colOff>38100</xdr:colOff>
      <xdr:row>77</xdr:row>
      <xdr:rowOff>108903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125430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17436</xdr:rowOff>
    </xdr:from>
    <xdr:to>
      <xdr:col>24</xdr:col>
      <xdr:colOff>114300</xdr:colOff>
      <xdr:row>77</xdr:row>
      <xdr:rowOff>119036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103813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158761</xdr:rowOff>
    </xdr:from>
    <xdr:to>
      <xdr:col>20</xdr:col>
      <xdr:colOff>38100</xdr:colOff>
      <xdr:row>77</xdr:row>
      <xdr:rowOff>88911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80038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128508</xdr:rowOff>
    </xdr:from>
    <xdr:to>
      <xdr:col>15</xdr:col>
      <xdr:colOff>101600</xdr:colOff>
      <xdr:row>77</xdr:row>
      <xdr:rowOff>58658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49785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115387</xdr:rowOff>
    </xdr:from>
    <xdr:to>
      <xdr:col>10</xdr:col>
      <xdr:colOff>165100</xdr:colOff>
      <xdr:row>77</xdr:row>
      <xdr:rowOff>45537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36664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21123</xdr:rowOff>
    </xdr:from>
    <xdr:to>
      <xdr:col>6</xdr:col>
      <xdr:colOff>38100</xdr:colOff>
      <xdr:row>77</xdr:row>
      <xdr:rowOff>122723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166002</xdr:rowOff>
    </xdr:from>
    <xdr:to>
      <xdr:col>24</xdr:col>
      <xdr:colOff>63500</xdr:colOff>
      <xdr:row>99</xdr:row>
      <xdr:rowOff>6824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68102"/>
          <a:ext cx="8382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92894</xdr:rowOff>
    </xdr:from>
    <xdr:to>
      <xdr:col>19</xdr:col>
      <xdr:colOff>177800</xdr:colOff>
      <xdr:row>99</xdr:row>
      <xdr:rowOff>6824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94994"/>
          <a:ext cx="889000" cy="8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92894</xdr:rowOff>
    </xdr:from>
    <xdr:to>
      <xdr:col>15</xdr:col>
      <xdr:colOff>50800</xdr:colOff>
      <xdr:row>99</xdr:row>
      <xdr:rowOff>26963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94994"/>
          <a:ext cx="889000" cy="10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5810</xdr:rowOff>
    </xdr:from>
    <xdr:to>
      <xdr:col>10</xdr:col>
      <xdr:colOff>114300</xdr:colOff>
      <xdr:row>99</xdr:row>
      <xdr:rowOff>26963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79360"/>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130825</xdr:rowOff>
    </xdr:from>
    <xdr:to>
      <xdr:col>6</xdr:col>
      <xdr:colOff>38100</xdr:colOff>
      <xdr:row>99</xdr:row>
      <xdr:rowOff>60975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52102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2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115202</xdr:rowOff>
    </xdr:from>
    <xdr:to>
      <xdr:col>24</xdr:col>
      <xdr:colOff>114300</xdr:colOff>
      <xdr:row>99</xdr:row>
      <xdr:rowOff>45352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127474</xdr:rowOff>
    </xdr:from>
    <xdr:to>
      <xdr:col>20</xdr:col>
      <xdr:colOff>38100</xdr:colOff>
      <xdr:row>99</xdr:row>
      <xdr:rowOff>57624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48751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42094</xdr:rowOff>
    </xdr:from>
    <xdr:to>
      <xdr:col>15</xdr:col>
      <xdr:colOff>101600</xdr:colOff>
      <xdr:row>98</xdr:row>
      <xdr:rowOff>143694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160221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61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147613</xdr:rowOff>
    </xdr:from>
    <xdr:to>
      <xdr:col>10</xdr:col>
      <xdr:colOff>165100</xdr:colOff>
      <xdr:row>99</xdr:row>
      <xdr:rowOff>77763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68890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126460</xdr:rowOff>
    </xdr:from>
    <xdr:to>
      <xdr:col>6</xdr:col>
      <xdr:colOff>38100</xdr:colOff>
      <xdr:row>99</xdr:row>
      <xdr:rowOff>56610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73137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0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150106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30052</xdr:rowOff>
    </xdr:from>
    <xdr:to>
      <xdr:col>36</xdr:col>
      <xdr:colOff>165100</xdr:colOff>
      <xdr:row>39</xdr:row>
      <xdr:rowOff>131652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71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148179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9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127708</xdr:rowOff>
    </xdr:from>
    <xdr:to>
      <xdr:col>55</xdr:col>
      <xdr:colOff>0</xdr:colOff>
      <xdr:row>57</xdr:row>
      <xdr:rowOff>122322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28908"/>
          <a:ext cx="838200" cy="1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127708</xdr:rowOff>
    </xdr:from>
    <xdr:to>
      <xdr:col>50</xdr:col>
      <xdr:colOff>114300</xdr:colOff>
      <xdr:row>57</xdr:row>
      <xdr:rowOff>41311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28908"/>
          <a:ext cx="889000" cy="8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21951</xdr:rowOff>
    </xdr:from>
    <xdr:to>
      <xdr:col>45</xdr:col>
      <xdr:colOff>177800</xdr:colOff>
      <xdr:row>57</xdr:row>
      <xdr:rowOff>41311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94601"/>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21951</xdr:rowOff>
    </xdr:from>
    <xdr:to>
      <xdr:col>41</xdr:col>
      <xdr:colOff>50800</xdr:colOff>
      <xdr:row>57</xdr:row>
      <xdr:rowOff>76869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94601"/>
          <a:ext cx="889000" cy="5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21342</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45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53769</xdr:rowOff>
    </xdr:from>
    <xdr:to>
      <xdr:col>36</xdr:col>
      <xdr:colOff>165100</xdr:colOff>
      <xdr:row>57</xdr:row>
      <xdr:rowOff>155369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146496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71522</xdr:rowOff>
    </xdr:from>
    <xdr:to>
      <xdr:col>55</xdr:col>
      <xdr:colOff>50800</xdr:colOff>
      <xdr:row>58</xdr:row>
      <xdr:rowOff>1672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49949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76908</xdr:rowOff>
    </xdr:from>
    <xdr:to>
      <xdr:col>50</xdr:col>
      <xdr:colOff>165100</xdr:colOff>
      <xdr:row>57</xdr:row>
      <xdr:rowOff>7058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23585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5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161961</xdr:rowOff>
    </xdr:from>
    <xdr:to>
      <xdr:col>46</xdr:col>
      <xdr:colOff>38100</xdr:colOff>
      <xdr:row>57</xdr:row>
      <xdr:rowOff>92111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108638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5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142601</xdr:rowOff>
    </xdr:from>
    <xdr:to>
      <xdr:col>41</xdr:col>
      <xdr:colOff>101600</xdr:colOff>
      <xdr:row>57</xdr:row>
      <xdr:rowOff>72751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63878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8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26069</xdr:rowOff>
    </xdr:from>
    <xdr:to>
      <xdr:col>36</xdr:col>
      <xdr:colOff>165100</xdr:colOff>
      <xdr:row>57</xdr:row>
      <xdr:rowOff>127669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144196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46196</xdr:rowOff>
    </xdr:from>
    <xdr:to>
      <xdr:col>55</xdr:col>
      <xdr:colOff>0</xdr:colOff>
      <xdr:row>79</xdr:row>
      <xdr:rowOff>63835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90746"/>
          <a:ext cx="8382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43897</xdr:rowOff>
    </xdr:from>
    <xdr:to>
      <xdr:col>50</xdr:col>
      <xdr:colOff>114300</xdr:colOff>
      <xdr:row>79</xdr:row>
      <xdr:rowOff>63835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88447"/>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43897</xdr:rowOff>
    </xdr:from>
    <xdr:to>
      <xdr:col>45</xdr:col>
      <xdr:colOff>177800</xdr:colOff>
      <xdr:row>79</xdr:row>
      <xdr:rowOff>47918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8844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157651</xdr:rowOff>
    </xdr:from>
    <xdr:to>
      <xdr:col>41</xdr:col>
      <xdr:colOff>50800</xdr:colOff>
      <xdr:row>79</xdr:row>
      <xdr:rowOff>47918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0751"/>
          <a:ext cx="889000" cy="6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113751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20132</xdr:rowOff>
    </xdr:from>
    <xdr:to>
      <xdr:col>36</xdr:col>
      <xdr:colOff>165100</xdr:colOff>
      <xdr:row>79</xdr:row>
      <xdr:rowOff>121732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112859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166846</xdr:rowOff>
    </xdr:from>
    <xdr:to>
      <xdr:col>55</xdr:col>
      <xdr:colOff>50800</xdr:colOff>
      <xdr:row>79</xdr:row>
      <xdr:rowOff>96996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13035</xdr:rowOff>
    </xdr:from>
    <xdr:to>
      <xdr:col>50</xdr:col>
      <xdr:colOff>165100</xdr:colOff>
      <xdr:row>79</xdr:row>
      <xdr:rowOff>114635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105762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5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164547</xdr:rowOff>
    </xdr:from>
    <xdr:to>
      <xdr:col>46</xdr:col>
      <xdr:colOff>38100</xdr:colOff>
      <xdr:row>79</xdr:row>
      <xdr:rowOff>94697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85824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168568</xdr:rowOff>
    </xdr:from>
    <xdr:to>
      <xdr:col>41</xdr:col>
      <xdr:colOff>101600</xdr:colOff>
      <xdr:row>79</xdr:row>
      <xdr:rowOff>98718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89845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106851</xdr:rowOff>
    </xdr:from>
    <xdr:to>
      <xdr:col>36</xdr:col>
      <xdr:colOff>165100</xdr:colOff>
      <xdr:row>79</xdr:row>
      <xdr:rowOff>37001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53528</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25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136968</xdr:rowOff>
    </xdr:from>
    <xdr:to>
      <xdr:col>55</xdr:col>
      <xdr:colOff>0</xdr:colOff>
      <xdr:row>98</xdr:row>
      <xdr:rowOff>88407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67618"/>
          <a:ext cx="838200" cy="1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88407</xdr:rowOff>
    </xdr:from>
    <xdr:to>
      <xdr:col>50</xdr:col>
      <xdr:colOff>114300</xdr:colOff>
      <xdr:row>98</xdr:row>
      <xdr:rowOff>118683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90507"/>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107459</xdr:rowOff>
    </xdr:from>
    <xdr:to>
      <xdr:col>45</xdr:col>
      <xdr:colOff>177800</xdr:colOff>
      <xdr:row>98</xdr:row>
      <xdr:rowOff>118683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9559"/>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56145</xdr:rowOff>
    </xdr:from>
    <xdr:to>
      <xdr:col>41</xdr:col>
      <xdr:colOff>50800</xdr:colOff>
      <xdr:row>98</xdr:row>
      <xdr:rowOff>107459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58245"/>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155270</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92979</xdr:rowOff>
    </xdr:from>
    <xdr:to>
      <xdr:col>36</xdr:col>
      <xdr:colOff>165100</xdr:colOff>
      <xdr:row>99</xdr:row>
      <xdr:rowOff>23129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14256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9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86168</xdr:rowOff>
    </xdr:from>
    <xdr:to>
      <xdr:col>55</xdr:col>
      <xdr:colOff>50800</xdr:colOff>
      <xdr:row>98</xdr:row>
      <xdr:rowOff>16318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109045</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37607</xdr:rowOff>
    </xdr:from>
    <xdr:to>
      <xdr:col>50</xdr:col>
      <xdr:colOff>165100</xdr:colOff>
      <xdr:row>98</xdr:row>
      <xdr:rowOff>139207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155734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6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67883</xdr:rowOff>
    </xdr:from>
    <xdr:to>
      <xdr:col>46</xdr:col>
      <xdr:colOff>38100</xdr:colOff>
      <xdr:row>98</xdr:row>
      <xdr:rowOff>169483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160610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56659</xdr:rowOff>
    </xdr:from>
    <xdr:to>
      <xdr:col>41</xdr:col>
      <xdr:colOff>101600</xdr:colOff>
      <xdr:row>98</xdr:row>
      <xdr:rowOff>158259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3336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3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5345</xdr:rowOff>
    </xdr:from>
    <xdr:to>
      <xdr:col>36</xdr:col>
      <xdr:colOff>165100</xdr:colOff>
      <xdr:row>98</xdr:row>
      <xdr:rowOff>106945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123472</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118452</xdr:rowOff>
    </xdr:from>
    <xdr:to>
      <xdr:col>85</xdr:col>
      <xdr:colOff>127000</xdr:colOff>
      <xdr:row>38</xdr:row>
      <xdr:rowOff>134682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33552"/>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134682</xdr:rowOff>
    </xdr:from>
    <xdr:to>
      <xdr:col>81</xdr:col>
      <xdr:colOff>50800</xdr:colOff>
      <xdr:row>38</xdr:row>
      <xdr:rowOff>137222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49782"/>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130076</xdr:rowOff>
    </xdr:from>
    <xdr:to>
      <xdr:col>76</xdr:col>
      <xdr:colOff>114300</xdr:colOff>
      <xdr:row>38</xdr:row>
      <xdr:rowOff>137222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45176"/>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130076</xdr:rowOff>
    </xdr:from>
    <xdr:to>
      <xdr:col>71</xdr:col>
      <xdr:colOff>177800</xdr:colOff>
      <xdr:row>38</xdr:row>
      <xdr:rowOff>132164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45176"/>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74688</xdr:rowOff>
    </xdr:from>
    <xdr:to>
      <xdr:col>67</xdr:col>
      <xdr:colOff>101600</xdr:colOff>
      <xdr:row>39</xdr:row>
      <xdr:rowOff>4838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67652</xdr:rowOff>
    </xdr:from>
    <xdr:to>
      <xdr:col>85</xdr:col>
      <xdr:colOff>177800</xdr:colOff>
      <xdr:row>38</xdr:row>
      <xdr:rowOff>169252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83882</xdr:rowOff>
    </xdr:from>
    <xdr:to>
      <xdr:col>81</xdr:col>
      <xdr:colOff>101600</xdr:colOff>
      <xdr:row>39</xdr:row>
      <xdr:rowOff>14032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86422</xdr:rowOff>
    </xdr:from>
    <xdr:to>
      <xdr:col>76</xdr:col>
      <xdr:colOff>165100</xdr:colOff>
      <xdr:row>39</xdr:row>
      <xdr:rowOff>16572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7699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79276</xdr:rowOff>
    </xdr:from>
    <xdr:to>
      <xdr:col>72</xdr:col>
      <xdr:colOff>38100</xdr:colOff>
      <xdr:row>39</xdr:row>
      <xdr:rowOff>9426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81364</xdr:rowOff>
    </xdr:from>
    <xdr:to>
      <xdr:col>67</xdr:col>
      <xdr:colOff>101600</xdr:colOff>
      <xdr:row>39</xdr:row>
      <xdr:rowOff>11514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87588</xdr:rowOff>
    </xdr:from>
    <xdr:to>
      <xdr:col>85</xdr:col>
      <xdr:colOff>127000</xdr:colOff>
      <xdr:row>57</xdr:row>
      <xdr:rowOff>67803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88788"/>
          <a:ext cx="838200" cy="15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67803</xdr:rowOff>
    </xdr:from>
    <xdr:to>
      <xdr:col>81</xdr:col>
      <xdr:colOff>50800</xdr:colOff>
      <xdr:row>57</xdr:row>
      <xdr:rowOff>113791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40453"/>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99455</xdr:rowOff>
    </xdr:from>
    <xdr:to>
      <xdr:col>76</xdr:col>
      <xdr:colOff>114300</xdr:colOff>
      <xdr:row>57</xdr:row>
      <xdr:rowOff>113791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2105"/>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94234</xdr:rowOff>
    </xdr:from>
    <xdr:to>
      <xdr:col>71</xdr:col>
      <xdr:colOff>177800</xdr:colOff>
      <xdr:row>57</xdr:row>
      <xdr:rowOff>99455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66884"/>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46586</xdr:rowOff>
    </xdr:from>
    <xdr:to>
      <xdr:col>67</xdr:col>
      <xdr:colOff>101600</xdr:colOff>
      <xdr:row>57</xdr:row>
      <xdr:rowOff>148186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139313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36788</xdr:rowOff>
    </xdr:from>
    <xdr:to>
      <xdr:col>85</xdr:col>
      <xdr:colOff>177800</xdr:colOff>
      <xdr:row>56</xdr:row>
      <xdr:rowOff>138388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59665</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8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17003</xdr:rowOff>
    </xdr:from>
    <xdr:to>
      <xdr:col>81</xdr:col>
      <xdr:colOff>101600</xdr:colOff>
      <xdr:row>57</xdr:row>
      <xdr:rowOff>118603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109730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88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62991</xdr:rowOff>
    </xdr:from>
    <xdr:to>
      <xdr:col>76</xdr:col>
      <xdr:colOff>165100</xdr:colOff>
      <xdr:row>57</xdr:row>
      <xdr:rowOff>164591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155718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48655</xdr:rowOff>
    </xdr:from>
    <xdr:to>
      <xdr:col>72</xdr:col>
      <xdr:colOff>38100</xdr:colOff>
      <xdr:row>57</xdr:row>
      <xdr:rowOff>150255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141382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43434</xdr:rowOff>
    </xdr:from>
    <xdr:to>
      <xdr:col>67</xdr:col>
      <xdr:colOff>101600</xdr:colOff>
      <xdr:row>57</xdr:row>
      <xdr:rowOff>145034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159319</xdr:rowOff>
    </xdr:from>
    <xdr:to>
      <xdr:col>85</xdr:col>
      <xdr:colOff>127000</xdr:colOff>
      <xdr:row>78</xdr:row>
      <xdr:rowOff>21462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60969"/>
          <a:ext cx="838200" cy="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21462</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9456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140729</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4237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132259</xdr:rowOff>
    </xdr:from>
    <xdr:to>
      <xdr:col>71</xdr:col>
      <xdr:colOff>177800</xdr:colOff>
      <xdr:row>77</xdr:row>
      <xdr:rowOff>140729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33909"/>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62982</xdr:rowOff>
    </xdr:from>
    <xdr:to>
      <xdr:col>72</xdr:col>
      <xdr:colOff>38100</xdr:colOff>
      <xdr:row>77</xdr:row>
      <xdr:rowOff>164582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109063</xdr:rowOff>
    </xdr:from>
    <xdr:to>
      <xdr:col>67</xdr:col>
      <xdr:colOff>101600</xdr:colOff>
      <xdr:row>78</xdr:row>
      <xdr:rowOff>39213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30340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4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108519</xdr:rowOff>
    </xdr:from>
    <xdr:to>
      <xdr:col>85</xdr:col>
      <xdr:colOff>177800</xdr:colOff>
      <xdr:row>78</xdr:row>
      <xdr:rowOff>38669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30990</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142112</xdr:rowOff>
    </xdr:from>
    <xdr:to>
      <xdr:col>81</xdr:col>
      <xdr:colOff>101600</xdr:colOff>
      <xdr:row>78</xdr:row>
      <xdr:rowOff>72262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63389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43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89929</xdr:rowOff>
    </xdr:from>
    <xdr:to>
      <xdr:col>72</xdr:col>
      <xdr:colOff>38100</xdr:colOff>
      <xdr:row>78</xdr:row>
      <xdr:rowOff>20079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11206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81459</xdr:rowOff>
    </xdr:from>
    <xdr:to>
      <xdr:col>67</xdr:col>
      <xdr:colOff>101600</xdr:colOff>
      <xdr:row>78</xdr:row>
      <xdr:rowOff>11609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2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28136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0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141565</xdr:rowOff>
    </xdr:from>
    <xdr:to>
      <xdr:col>85</xdr:col>
      <xdr:colOff>127000</xdr:colOff>
      <xdr:row>97</xdr:row>
      <xdr:rowOff>152460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72215"/>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71571</xdr:rowOff>
    </xdr:from>
    <xdr:to>
      <xdr:col>81</xdr:col>
      <xdr:colOff>50800</xdr:colOff>
      <xdr:row>97</xdr:row>
      <xdr:rowOff>141565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02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10123</xdr:rowOff>
    </xdr:from>
    <xdr:to>
      <xdr:col>76</xdr:col>
      <xdr:colOff>114300</xdr:colOff>
      <xdr:row>97</xdr:row>
      <xdr:rowOff>71571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40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10123</xdr:rowOff>
    </xdr:from>
    <xdr:to>
      <xdr:col>71</xdr:col>
      <xdr:colOff>177800</xdr:colOff>
      <xdr:row>97</xdr:row>
      <xdr:rowOff>118669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40773"/>
          <a:ext cx="889000" cy="10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47905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101660</xdr:rowOff>
    </xdr:from>
    <xdr:to>
      <xdr:col>85</xdr:col>
      <xdr:colOff>177800</xdr:colOff>
      <xdr:row>98</xdr:row>
      <xdr:rowOff>31810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80087</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1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90765</xdr:rowOff>
    </xdr:from>
    <xdr:to>
      <xdr:col>81</xdr:col>
      <xdr:colOff>101600</xdr:colOff>
      <xdr:row>98</xdr:row>
      <xdr:rowOff>20915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12042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20771</xdr:rowOff>
    </xdr:from>
    <xdr:to>
      <xdr:col>76</xdr:col>
      <xdr:colOff>165100</xdr:colOff>
      <xdr:row>97</xdr:row>
      <xdr:rowOff>122371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138898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4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130773</xdr:rowOff>
    </xdr:from>
    <xdr:to>
      <xdr:col>72</xdr:col>
      <xdr:colOff>38100</xdr:colOff>
      <xdr:row>97</xdr:row>
      <xdr:rowOff>60923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77450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67869</xdr:rowOff>
    </xdr:from>
    <xdr:to>
      <xdr:col>67</xdr:col>
      <xdr:colOff>101600</xdr:colOff>
      <xdr:row>97</xdr:row>
      <xdr:rowOff>169469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14546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47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33044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7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88223</xdr:rowOff>
    </xdr:from>
    <xdr:to>
      <xdr:col>98</xdr:col>
      <xdr:colOff>38100</xdr:colOff>
      <xdr:row>39</xdr:row>
      <xdr:rowOff>18373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34900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土木費は類似団体を上回っているが、単年度の大型事業及び新庁舎建設事業が主な要因であり、教育費の伸びも国の事業で「ブロック塀と空調設備整備」のための事業が主な要因となっている。次年度において、落ち着くことが予想されるが、今後とも大型の事業が計画されることが想定されることから、優先順位等により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実質収支額及び実質単年度収支が急減しているのは、一時的な大規模な事業が影響している。今後、財政の健全化を図る意味でも優先順位等による無駄な事業を抑制する。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黒字額の急減の理由は、一般会計については、沖縄振興特別交付金（一括交付金）等のソフト事業が財政に大きく影響している。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特別会計については、国民健康保険が県と村の共同運営によるものである。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前年度から大規模な事業による起債の償還が始まっており、未だ分子の比率が下がっている。今後とも、充当可能な財源を確保し健全な財政運営に努める。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減債基金については、満期一括償還地方債の財源として積み立てることとしているが、まだその償還には至っていない。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大規模な事業の償還も始まっているが分子の比率は、ほぼ変わらず厳しい状態である。将来負担額の縮小を図るため繰り上げ償還等に努める。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前年度同様、新庁舎建設に伴い基金が伸びているが、今後、取り崩しになるため基金全体が下がっていくことが考えられる。しかし、ふるさと応援基金に関しては、毎年度伸びている。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今後、財政調整基金の積極的な積み立て、施設維持管理に要する負担軽減を目的とした基金の創設等検討が必要である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基金の使途について、新庁舎建設基金は、令和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であり、取り崩しの予定である。ふるさと応援基金については、寄付者の要望等による人財育成、教育、行政等、特に世界自然遺産登録を見据えた環境教育、また図書室を利用する村民の図書購入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新庁舎建設基金、ふるさと応援基金が増額の理由である。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が令和２年度完成することを境に、令和３年度以降は廃止を考えていることから、次に重要とする施設等維持管理に充てられる基金の創設が必要と考える。また、ふるさと応援基金が毎年度伸びを見せていることから、その使途を充実なものにするため更なる検討が必要と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財政調整基金は、財政等の調整による結果、現年度も横ばいである。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今後、積極的な積立の検討が必要である。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減債基金は、財政等の調整による結果、横ばいである。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今後、積極的な積立が必要である。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BI1" workbookViewId="0">
      <selection activeCell="AO33" sqref="AO33:BC3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7134235</v>
      </c>
      <c r="BO4" s="423"/>
      <c r="BP4" s="423"/>
      <c r="BQ4" s="423"/>
      <c r="BR4" s="423"/>
      <c r="BS4" s="423"/>
      <c r="BT4" s="423"/>
      <c r="BU4" s="424"/>
      <c r="BV4" s="422">
        <v>6045564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7.8</v>
      </c>
      <c r="CU4" s="604"/>
      <c r="CV4" s="604"/>
      <c r="CW4" s="604"/>
      <c r="CX4" s="604"/>
      <c r="CY4" s="604"/>
      <c r="CZ4" s="604"/>
      <c r="DA4" s="605"/>
      <c r="DB4" s="603">
        <v>15.3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6822468</v>
      </c>
      <c r="BO5" s="428"/>
      <c r="BP5" s="428"/>
      <c r="BQ5" s="428"/>
      <c r="BR5" s="428"/>
      <c r="BS5" s="428"/>
      <c r="BT5" s="428"/>
      <c r="BU5" s="429"/>
      <c r="BV5" s="427">
        <v>5523992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87.7</v>
      </c>
      <c r="CU5" s="398"/>
      <c r="CV5" s="398"/>
      <c r="CW5" s="398"/>
      <c r="CX5" s="398"/>
      <c r="CY5" s="398"/>
      <c r="CZ5" s="398"/>
      <c r="DA5" s="399"/>
      <c r="DB5" s="397">
        <v>79.7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311767</v>
      </c>
      <c r="BO6" s="428"/>
      <c r="BP6" s="428"/>
      <c r="BQ6" s="428"/>
      <c r="BR6" s="428"/>
      <c r="BS6" s="428"/>
      <c r="BT6" s="428"/>
      <c r="BU6" s="429"/>
      <c r="BV6" s="427">
        <v>521572</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91.2</v>
      </c>
      <c r="CU6" s="578"/>
      <c r="CV6" s="578"/>
      <c r="CW6" s="578"/>
      <c r="CX6" s="578"/>
      <c r="CY6" s="578"/>
      <c r="CZ6" s="578"/>
      <c r="DA6" s="579"/>
      <c r="DB6" s="577">
        <v>83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79914</v>
      </c>
      <c r="BO7" s="428"/>
      <c r="BP7" s="428"/>
      <c r="BQ7" s="428"/>
      <c r="BR7" s="428"/>
      <c r="BS7" s="428"/>
      <c r="BT7" s="428"/>
      <c r="BU7" s="429"/>
      <c r="BV7" s="427">
        <v>56300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2984121</v>
      </c>
      <c r="CU7" s="428"/>
      <c r="CV7" s="428"/>
      <c r="CW7" s="428"/>
      <c r="CX7" s="428"/>
      <c r="CY7" s="428"/>
      <c r="CZ7" s="428"/>
      <c r="DA7" s="429"/>
      <c r="DB7" s="427">
        <v>3047713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105</v>
      </c>
      <c r="AV8" s="485"/>
      <c r="AW8" s="485"/>
      <c r="AX8" s="485"/>
      <c r="AY8" s="407" t="s">
        <v>109</v>
      </c>
      <c r="AZ8" s="408"/>
      <c r="BA8" s="408"/>
      <c r="BB8" s="408"/>
      <c r="BC8" s="408"/>
      <c r="BD8" s="408"/>
      <c r="BE8" s="408"/>
      <c r="BF8" s="408"/>
      <c r="BG8" s="408"/>
      <c r="BH8" s="408"/>
      <c r="BI8" s="408"/>
      <c r="BJ8" s="408"/>
      <c r="BK8" s="408"/>
      <c r="BL8" s="408"/>
      <c r="BM8" s="409"/>
      <c r="BN8" s="427">
        <v>231853</v>
      </c>
      <c r="BO8" s="428"/>
      <c r="BP8" s="428"/>
      <c r="BQ8" s="428"/>
      <c r="BR8" s="428"/>
      <c r="BS8" s="428"/>
      <c r="BT8" s="428"/>
      <c r="BU8" s="429"/>
      <c r="BV8" s="427">
        <v>465272</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0.21</v>
      </c>
      <c r="CU8" s="541"/>
      <c r="CV8" s="541"/>
      <c r="CW8" s="541"/>
      <c r="CX8" s="541"/>
      <c r="CY8" s="541"/>
      <c r="CZ8" s="541"/>
      <c r="DA8" s="542"/>
      <c r="DB8" s="540">
        <v>0.21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4908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-233419</v>
      </c>
      <c r="BO9" s="428"/>
      <c r="BP9" s="428"/>
      <c r="BQ9" s="428"/>
      <c r="BR9" s="428"/>
      <c r="BS9" s="428"/>
      <c r="BT9" s="428"/>
      <c r="BU9" s="429"/>
      <c r="BV9" s="427">
        <v>133992</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14.7</v>
      </c>
      <c r="CU9" s="398"/>
      <c r="CV9" s="398"/>
      <c r="CW9" s="398"/>
      <c r="CX9" s="398"/>
      <c r="CY9" s="398"/>
      <c r="CZ9" s="398"/>
      <c r="DA9" s="399"/>
      <c r="DB9" s="397">
        <v>15.3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5188</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50242</v>
      </c>
      <c r="BO10" s="428"/>
      <c r="BP10" s="428"/>
      <c r="BQ10" s="428"/>
      <c r="BR10" s="428"/>
      <c r="BS10" s="428"/>
      <c r="BT10" s="428"/>
      <c r="BU10" s="429"/>
      <c r="BV10" s="427">
        <v>243</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4746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105</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4704</v>
      </c>
      <c r="S13" s="531"/>
      <c r="T13" s="531"/>
      <c r="U13" s="531"/>
      <c r="V13" s="532"/>
      <c r="W13" s="518" t="s">
        <v>139</v>
      </c>
      <c r="X13" s="440"/>
      <c r="Y13" s="440"/>
      <c r="Z13" s="440"/>
      <c r="AA13" s="440"/>
      <c r="AB13" s="441"/>
      <c r="AC13" s="403">
        <v>424</v>
      </c>
      <c r="AD13" s="404"/>
      <c r="AE13" s="404"/>
      <c r="AF13" s="404"/>
      <c r="AG13" s="405"/>
      <c r="AH13" s="403">
        <v>463</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-183177</v>
      </c>
      <c r="BO13" s="428"/>
      <c r="BP13" s="428"/>
      <c r="BQ13" s="428"/>
      <c r="BR13" s="428"/>
      <c r="BS13" s="428"/>
      <c r="BT13" s="428"/>
      <c r="BU13" s="429"/>
      <c r="BV13" s="427">
        <v>134235</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6.5</v>
      </c>
      <c r="CU13" s="398"/>
      <c r="CV13" s="398"/>
      <c r="CW13" s="398"/>
      <c r="CX13" s="398"/>
      <c r="CY13" s="398"/>
      <c r="CZ13" s="398"/>
      <c r="DA13" s="399"/>
      <c r="DB13" s="397">
        <v>6.4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4871</v>
      </c>
      <c r="S14" s="531"/>
      <c r="T14" s="531"/>
      <c r="U14" s="531"/>
      <c r="V14" s="532"/>
      <c r="W14" s="533"/>
      <c r="X14" s="443"/>
      <c r="Y14" s="443"/>
      <c r="Z14" s="443"/>
      <c r="AA14" s="443"/>
      <c r="AB14" s="444"/>
      <c r="AC14" s="523">
        <v>18.8</v>
      </c>
      <c r="AD14" s="524"/>
      <c r="AE14" s="524"/>
      <c r="AF14" s="524"/>
      <c r="AG14" s="525"/>
      <c r="AH14" s="523">
        <v>19.899999999999999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4825</v>
      </c>
      <c r="S15" s="531"/>
      <c r="T15" s="531"/>
      <c r="U15" s="531"/>
      <c r="V15" s="532"/>
      <c r="W15" s="518" t="s">
        <v>147</v>
      </c>
      <c r="X15" s="440"/>
      <c r="Y15" s="440"/>
      <c r="Z15" s="440"/>
      <c r="AA15" s="440"/>
      <c r="AB15" s="441"/>
      <c r="AC15" s="403">
        <v>351</v>
      </c>
      <c r="AD15" s="404"/>
      <c r="AE15" s="404"/>
      <c r="AF15" s="404"/>
      <c r="AG15" s="405"/>
      <c r="AH15" s="403">
        <v>330</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592865</v>
      </c>
      <c r="BO15" s="423"/>
      <c r="BP15" s="423"/>
      <c r="BQ15" s="423"/>
      <c r="BR15" s="423"/>
      <c r="BS15" s="423"/>
      <c r="BT15" s="423"/>
      <c r="BU15" s="424"/>
      <c r="BV15" s="422">
        <v>584164</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15.5</v>
      </c>
      <c r="AD16" s="524"/>
      <c r="AE16" s="524"/>
      <c r="AF16" s="524"/>
      <c r="AG16" s="525"/>
      <c r="AH16" s="523">
        <v>14.2</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2709487</v>
      </c>
      <c r="BO16" s="428"/>
      <c r="BP16" s="428"/>
      <c r="BQ16" s="428"/>
      <c r="BR16" s="428"/>
      <c r="BS16" s="428"/>
      <c r="BT16" s="428"/>
      <c r="BU16" s="429"/>
      <c r="BV16" s="427">
        <v>2763864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1486</v>
      </c>
      <c r="AD17" s="404"/>
      <c r="AE17" s="404"/>
      <c r="AF17" s="404"/>
      <c r="AG17" s="405"/>
      <c r="AH17" s="403">
        <v>1538</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757712</v>
      </c>
      <c r="BO17" s="428"/>
      <c r="BP17" s="428"/>
      <c r="BQ17" s="428"/>
      <c r="BR17" s="428"/>
      <c r="BS17" s="428"/>
      <c r="BT17" s="428"/>
      <c r="BU17" s="429"/>
      <c r="BV17" s="427">
        <v>747271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194.8</v>
      </c>
      <c r="M18" s="492"/>
      <c r="N18" s="492"/>
      <c r="O18" s="492"/>
      <c r="P18" s="492"/>
      <c r="Q18" s="492"/>
      <c r="R18" s="493"/>
      <c r="S18" s="493"/>
      <c r="T18" s="493"/>
      <c r="U18" s="493"/>
      <c r="V18" s="494"/>
      <c r="W18" s="508"/>
      <c r="X18" s="509"/>
      <c r="Y18" s="509"/>
      <c r="Z18" s="509"/>
      <c r="AA18" s="509"/>
      <c r="AB18" s="519"/>
      <c r="AC18" s="391">
        <v>65.7</v>
      </c>
      <c r="AD18" s="392"/>
      <c r="AE18" s="392"/>
      <c r="AF18" s="392"/>
      <c r="AG18" s="495"/>
      <c r="AH18" s="391">
        <v>66</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2683231</v>
      </c>
      <c r="BO18" s="428"/>
      <c r="BP18" s="428"/>
      <c r="BQ18" s="428"/>
      <c r="BR18" s="428"/>
      <c r="BS18" s="428"/>
      <c r="BT18" s="428"/>
      <c r="BU18" s="429"/>
      <c r="BV18" s="427">
        <v>2494890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25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3877380</v>
      </c>
      <c r="BO19" s="428"/>
      <c r="BP19" s="428"/>
      <c r="BQ19" s="428"/>
      <c r="BR19" s="428"/>
      <c r="BS19" s="428"/>
      <c r="BT19" s="428"/>
      <c r="BU19" s="429"/>
      <c r="BV19" s="427">
        <v>4014261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2061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6101297</v>
      </c>
      <c r="BO23" s="428"/>
      <c r="BP23" s="428"/>
      <c r="BQ23" s="428"/>
      <c r="BR23" s="428"/>
      <c r="BS23" s="428"/>
      <c r="BT23" s="428"/>
      <c r="BU23" s="429"/>
      <c r="BV23" s="427">
        <v>5765255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7200</v>
      </c>
      <c r="R24" s="404"/>
      <c r="S24" s="404"/>
      <c r="T24" s="404"/>
      <c r="U24" s="404"/>
      <c r="V24" s="405"/>
      <c r="W24" s="469"/>
      <c r="X24" s="460"/>
      <c r="Y24" s="461"/>
      <c r="Z24" s="400" t="s">
        <v>171</v>
      </c>
      <c r="AA24" s="401"/>
      <c r="AB24" s="401"/>
      <c r="AC24" s="401"/>
      <c r="AD24" s="401"/>
      <c r="AE24" s="401"/>
      <c r="AF24" s="401"/>
      <c r="AG24" s="402"/>
      <c r="AH24" s="403">
        <v>82</v>
      </c>
      <c r="AI24" s="404"/>
      <c r="AJ24" s="404"/>
      <c r="AK24" s="404"/>
      <c r="AL24" s="405"/>
      <c r="AM24" s="403">
        <v>233700</v>
      </c>
      <c r="AN24" s="404"/>
      <c r="AO24" s="404"/>
      <c r="AP24" s="404"/>
      <c r="AQ24" s="404"/>
      <c r="AR24" s="405"/>
      <c r="AS24" s="403">
        <v>2850</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5944892</v>
      </c>
      <c r="BO24" s="428"/>
      <c r="BP24" s="428"/>
      <c r="BQ24" s="428"/>
      <c r="BR24" s="428"/>
      <c r="BS24" s="428"/>
      <c r="BT24" s="428"/>
      <c r="BU24" s="429"/>
      <c r="BV24" s="427">
        <v>5575555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5840</v>
      </c>
      <c r="R25" s="404"/>
      <c r="S25" s="404"/>
      <c r="T25" s="404"/>
      <c r="U25" s="404"/>
      <c r="V25" s="405"/>
      <c r="W25" s="469"/>
      <c r="X25" s="460"/>
      <c r="Y25" s="461"/>
      <c r="Z25" s="400" t="s">
        <v>174</v>
      </c>
      <c r="AA25" s="401"/>
      <c r="AB25" s="401"/>
      <c r="AC25" s="401"/>
      <c r="AD25" s="401"/>
      <c r="AE25" s="401"/>
      <c r="AF25" s="401"/>
      <c r="AG25" s="402"/>
      <c r="AH25" s="403" t="s">
        <v>128</v>
      </c>
      <c r="AI25" s="404"/>
      <c r="AJ25" s="404"/>
      <c r="AK25" s="404"/>
      <c r="AL25" s="405"/>
      <c r="AM25" s="403" t="s">
        <v>137</v>
      </c>
      <c r="AN25" s="404"/>
      <c r="AO25" s="404"/>
      <c r="AP25" s="404"/>
      <c r="AQ25" s="404"/>
      <c r="AR25" s="405"/>
      <c r="AS25" s="403" t="s">
        <v>137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30100</v>
      </c>
      <c r="BO25" s="423"/>
      <c r="BP25" s="423"/>
      <c r="BQ25" s="423"/>
      <c r="BR25" s="423"/>
      <c r="BS25" s="423"/>
      <c r="BT25" s="423"/>
      <c r="BU25" s="424"/>
      <c r="BV25" s="422">
        <v>52000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5490</v>
      </c>
      <c r="R26" s="404"/>
      <c r="S26" s="404"/>
      <c r="T26" s="404"/>
      <c r="U26" s="404"/>
      <c r="V26" s="405"/>
      <c r="W26" s="469"/>
      <c r="X26" s="460"/>
      <c r="Y26" s="461"/>
      <c r="Z26" s="400" t="s">
        <v>177</v>
      </c>
      <c r="AA26" s="482"/>
      <c r="AB26" s="482"/>
      <c r="AC26" s="482"/>
      <c r="AD26" s="482"/>
      <c r="AE26" s="482"/>
      <c r="AF26" s="482"/>
      <c r="AG26" s="483"/>
      <c r="AH26" s="403">
        <v>2</v>
      </c>
      <c r="AI26" s="404"/>
      <c r="AJ26" s="404"/>
      <c r="AK26" s="404"/>
      <c r="AL26" s="405"/>
      <c r="AM26" s="403" t="s">
        <v>178</v>
      </c>
      <c r="AN26" s="404"/>
      <c r="AO26" s="404"/>
      <c r="AP26" s="404"/>
      <c r="AQ26" s="404"/>
      <c r="AR26" s="405"/>
      <c r="AS26" s="403" t="s">
        <v>178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180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2655</v>
      </c>
      <c r="R27" s="404"/>
      <c r="S27" s="404"/>
      <c r="T27" s="404"/>
      <c r="U27" s="404"/>
      <c r="V27" s="405"/>
      <c r="W27" s="469"/>
      <c r="X27" s="460"/>
      <c r="Y27" s="461"/>
      <c r="Z27" s="400" t="s">
        <v>182</v>
      </c>
      <c r="AA27" s="401"/>
      <c r="AB27" s="401"/>
      <c r="AC27" s="401"/>
      <c r="AD27" s="401"/>
      <c r="AE27" s="401"/>
      <c r="AF27" s="401"/>
      <c r="AG27" s="402"/>
      <c r="AH27" s="403">
        <v>23</v>
      </c>
      <c r="AI27" s="404"/>
      <c r="AJ27" s="404"/>
      <c r="AK27" s="404"/>
      <c r="AL27" s="405"/>
      <c r="AM27" s="403">
        <v>55416</v>
      </c>
      <c r="AN27" s="404"/>
      <c r="AO27" s="404"/>
      <c r="AP27" s="404"/>
      <c r="AQ27" s="404"/>
      <c r="AR27" s="405"/>
      <c r="AS27" s="403">
        <v>2409</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37057</v>
      </c>
      <c r="BO27" s="431"/>
      <c r="BP27" s="431"/>
      <c r="BQ27" s="431"/>
      <c r="BR27" s="431"/>
      <c r="BS27" s="431"/>
      <c r="BT27" s="431"/>
      <c r="BU27" s="432"/>
      <c r="BV27" s="430">
        <v>37040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2200</v>
      </c>
      <c r="R28" s="404"/>
      <c r="S28" s="404"/>
      <c r="T28" s="404"/>
      <c r="U28" s="404"/>
      <c r="V28" s="405"/>
      <c r="W28" s="469"/>
      <c r="X28" s="460"/>
      <c r="Y28" s="461"/>
      <c r="Z28" s="400" t="s">
        <v>185</v>
      </c>
      <c r="AA28" s="401"/>
      <c r="AB28" s="401"/>
      <c r="AC28" s="401"/>
      <c r="AD28" s="401"/>
      <c r="AE28" s="401"/>
      <c r="AF28" s="401"/>
      <c r="AG28" s="402"/>
      <c r="AH28" s="403" t="s">
        <v>128</v>
      </c>
      <c r="AI28" s="404"/>
      <c r="AJ28" s="404"/>
      <c r="AK28" s="404"/>
      <c r="AL28" s="405"/>
      <c r="AM28" s="403" t="s">
        <v>137</v>
      </c>
      <c r="AN28" s="404"/>
      <c r="AO28" s="404"/>
      <c r="AP28" s="404"/>
      <c r="AQ28" s="404"/>
      <c r="AR28" s="405"/>
      <c r="AS28" s="403" t="s">
        <v>128</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323670</v>
      </c>
      <c r="BO28" s="423"/>
      <c r="BP28" s="423"/>
      <c r="BQ28" s="423"/>
      <c r="BR28" s="423"/>
      <c r="BS28" s="423"/>
      <c r="BT28" s="423"/>
      <c r="BU28" s="424"/>
      <c r="BV28" s="422">
        <v>273428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8</v>
      </c>
      <c r="M29" s="404"/>
      <c r="N29" s="404"/>
      <c r="O29" s="404"/>
      <c r="P29" s="405"/>
      <c r="Q29" s="403">
        <v>2050</v>
      </c>
      <c r="R29" s="404"/>
      <c r="S29" s="404"/>
      <c r="T29" s="404"/>
      <c r="U29" s="404"/>
      <c r="V29" s="405"/>
      <c r="W29" s="470"/>
      <c r="X29" s="471"/>
      <c r="Y29" s="472"/>
      <c r="Z29" s="400" t="s">
        <v>188</v>
      </c>
      <c r="AA29" s="401"/>
      <c r="AB29" s="401"/>
      <c r="AC29" s="401"/>
      <c r="AD29" s="401"/>
      <c r="AE29" s="401"/>
      <c r="AF29" s="401"/>
      <c r="AG29" s="402"/>
      <c r="AH29" s="403">
        <v>105</v>
      </c>
      <c r="AI29" s="404"/>
      <c r="AJ29" s="404"/>
      <c r="AK29" s="404"/>
      <c r="AL29" s="405"/>
      <c r="AM29" s="403">
        <v>289116</v>
      </c>
      <c r="AN29" s="404"/>
      <c r="AO29" s="404"/>
      <c r="AP29" s="404"/>
      <c r="AQ29" s="404"/>
      <c r="AR29" s="405"/>
      <c r="AS29" s="403">
        <v>2753</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254646</v>
      </c>
      <c r="BO29" s="428"/>
      <c r="BP29" s="428"/>
      <c r="BQ29" s="428"/>
      <c r="BR29" s="428"/>
      <c r="BS29" s="428"/>
      <c r="BT29" s="428"/>
      <c r="BU29" s="429"/>
      <c r="BV29" s="427">
        <v>254554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93.7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1956187</v>
      </c>
      <c r="BO30" s="431"/>
      <c r="BP30" s="431"/>
      <c r="BQ30" s="431"/>
      <c r="BR30" s="431"/>
      <c r="BS30" s="431"/>
      <c r="BT30" s="431"/>
      <c r="BU30" s="432"/>
      <c r="BV30" s="430">
        <v>1862497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197</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199</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4</v>
      </c>
      <c r="BF34" s="386"/>
      <c r="BG34" s="385" t="str">
        <f>IF('各会計、関係団体の財政状況及び健全化判断比率'!B30="","",'各会計、関係団体の財政状況及び健全化判断比率'!B30)</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5</v>
      </c>
      <c r="BX34" s="386"/>
      <c r="BY34" s="385" t="str">
        <f>IF('各会計、関係団体の財政状況及び健全化判断比率'!B68="","",'各会計、関係団体の財政状況及び健全化判断比率'!B68)</f>
        <v>国頭地区行政事務組合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国頭村観光物産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6</v>
      </c>
      <c r="BX35" s="386"/>
      <c r="BY35" s="385" t="str">
        <f>IF('各会計、関係団体の財政状況及び健全化判断比率'!B69="","",'各会計、関係団体の財政状況及び健全化判断比率'!B69)</f>
        <v>北部広域市町村圏事務組合</v>
      </c>
      <c r="BZ35" s="385"/>
      <c r="CA35" s="385"/>
      <c r="CB35" s="385"/>
      <c r="CC35" s="385"/>
      <c r="CD35" s="385"/>
      <c r="CE35" s="385"/>
      <c r="CF35" s="385"/>
      <c r="CG35" s="385"/>
      <c r="CH35" s="385"/>
      <c r="CI35" s="385"/>
      <c r="CJ35" s="385"/>
      <c r="CK35" s="385"/>
      <c r="CL35" s="385"/>
      <c r="CM35" s="385"/>
      <c r="CN35" s="213"/>
      <c r="CO35" s="386">
        <f t="shared" ref="CO35:CO43" si="3">IF(CQ35="","",CO34+1)</f>
        <v>15</v>
      </c>
      <c r="CP35" s="386"/>
      <c r="CQ35" s="385" t="str">
        <f>IF('各会計、関係団体の財政状況及び健全化判断比率'!BS8="","",'各会計、関係団体の財政状況及び健全化判断比率'!BS8)</f>
        <v>国頭きのこ園</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7</v>
      </c>
      <c r="BX36" s="386"/>
      <c r="BY36" s="385" t="str">
        <f>IF('各会計、関係団体の財政状況及び健全化判断比率'!B70="","",'各会計、関係団体の財政状況及び健全化判断比率'!B70)</f>
        <v>沖縄県町村自治会館管理組合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8</v>
      </c>
      <c r="BX37" s="386"/>
      <c r="BY37" s="385" t="str">
        <f>IF('各会計、関係団体の財政状況及び健全化判断比率'!B71="","",'各会計、関係団体の財政状況及び健全化判断比率'!B71)</f>
        <v>沖縄県市町村総合事務組合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9</v>
      </c>
      <c r="BX38" s="386"/>
      <c r="BY38" s="385" t="str">
        <f>IF('各会計、関係団体の財政状況及び健全化判断比率'!B72="","",'各会計、関係団体の財政状況及び健全化判断比率'!B72)</f>
        <v>沖縄県介護保険広域連合（一般会計）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10</v>
      </c>
      <c r="BX39" s="386"/>
      <c r="BY39" s="385" t="str">
        <f>IF('各会計、関係団体の財政状況及び健全化判断比率'!B73="","",'各会計、関係団体の財政状況及び健全化判断比率'!B73)</f>
        <v>沖縄県介護保険広域連合（特別会計）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11</v>
      </c>
      <c r="BX40" s="386"/>
      <c r="BY40" s="385" t="str">
        <f>IF('各会計、関係団体の財政状況及び健全化判断比率'!B74="","",'各会計、関係団体の財政状況及び健全化判断比率'!B74)</f>
        <v>沖縄県後期高齢者医療広域連合（一般会計）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12</v>
      </c>
      <c r="BX41" s="386"/>
      <c r="BY41" s="385" t="str">
        <f>IF('各会計、関係団体の財政状況及び健全化判断比率'!B75="","",'各会計、関係団体の財政状況及び健全化判断比率'!B75)</f>
        <v>沖縄県後期高齢者医療広域連合（特別会計）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13</v>
      </c>
      <c r="BX42" s="386"/>
      <c r="BY42" s="385" t="str">
        <f>IF('各会計、関係団体の財政状況及び健全化判断比率'!B76="","",'各会計、関係団体の財政状況及び健全化判断比率'!B76)</f>
        <v>沖縄県町村交通災害共済組合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MSIOwONPP2JTCVE8Q/eK6l3O8Uc9uddie1QxwB6sIV0vGeKe97shV2ZYxEAM2K6jRxLNstB8hvGp1W7kKV37Q==" saltValue="vl52gkew8PKATxzXk6OH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22" workbookViewId="0">
      <selection activeCell="BG34" sqref="BG34:CQ3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630621</v>
      </c>
      <c r="S5" s="689"/>
      <c r="T5" s="689"/>
      <c r="U5" s="689"/>
      <c r="V5" s="689"/>
      <c r="W5" s="689"/>
      <c r="X5" s="689"/>
      <c r="Y5" s="735"/>
      <c r="Z5" s="753">
        <v>8.8000000000000007</v>
      </c>
      <c r="AA5" s="753"/>
      <c r="AB5" s="753"/>
      <c r="AC5" s="753"/>
      <c r="AD5" s="754">
        <v>630621</v>
      </c>
      <c r="AE5" s="754"/>
      <c r="AF5" s="754"/>
      <c r="AG5" s="754"/>
      <c r="AH5" s="754"/>
      <c r="AI5" s="754"/>
      <c r="AJ5" s="754"/>
      <c r="AK5" s="754"/>
      <c r="AL5" s="736">
        <v>21.4</v>
      </c>
      <c r="AM5" s="705"/>
      <c r="AN5" s="705"/>
      <c r="AO5" s="737"/>
      <c r="AP5" s="722" t="s">
        <v>229</v>
      </c>
      <c r="AQ5" s="723"/>
      <c r="AR5" s="723"/>
      <c r="AS5" s="723"/>
      <c r="AT5" s="723"/>
      <c r="AU5" s="723"/>
      <c r="AV5" s="723"/>
      <c r="AW5" s="723"/>
      <c r="AX5" s="723"/>
      <c r="AY5" s="723"/>
      <c r="AZ5" s="723"/>
      <c r="BA5" s="723"/>
      <c r="BB5" s="723"/>
      <c r="BC5" s="723"/>
      <c r="BD5" s="723"/>
      <c r="BE5" s="723"/>
      <c r="BF5" s="724"/>
      <c r="BG5" s="623">
        <v>630621</v>
      </c>
      <c r="BH5" s="626"/>
      <c r="BI5" s="626"/>
      <c r="BJ5" s="626"/>
      <c r="BK5" s="626"/>
      <c r="BL5" s="626"/>
      <c r="BM5" s="626"/>
      <c r="BN5" s="627"/>
      <c r="BO5" s="685">
        <v>100</v>
      </c>
      <c r="BP5" s="685"/>
      <c r="BQ5" s="685"/>
      <c r="BR5" s="685"/>
      <c r="BS5" s="686" t="s">
        <v>137</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29409</v>
      </c>
      <c r="S6" s="626"/>
      <c r="T6" s="626"/>
      <c r="U6" s="626"/>
      <c r="V6" s="626"/>
      <c r="W6" s="626"/>
      <c r="X6" s="626"/>
      <c r="Y6" s="627"/>
      <c r="Z6" s="685">
        <v>0.4</v>
      </c>
      <c r="AA6" s="685"/>
      <c r="AB6" s="685"/>
      <c r="AC6" s="685"/>
      <c r="AD6" s="686">
        <v>29409</v>
      </c>
      <c r="AE6" s="686"/>
      <c r="AF6" s="686"/>
      <c r="AG6" s="686"/>
      <c r="AH6" s="686"/>
      <c r="AI6" s="686"/>
      <c r="AJ6" s="686"/>
      <c r="AK6" s="686"/>
      <c r="AL6" s="628">
        <v>1</v>
      </c>
      <c r="AM6" s="629"/>
      <c r="AN6" s="629"/>
      <c r="AO6" s="687"/>
      <c r="AP6" s="620" t="s">
        <v>234</v>
      </c>
      <c r="AQ6" s="621"/>
      <c r="AR6" s="621"/>
      <c r="AS6" s="621"/>
      <c r="AT6" s="621"/>
      <c r="AU6" s="621"/>
      <c r="AV6" s="621"/>
      <c r="AW6" s="621"/>
      <c r="AX6" s="621"/>
      <c r="AY6" s="621"/>
      <c r="AZ6" s="621"/>
      <c r="BA6" s="621"/>
      <c r="BB6" s="621"/>
      <c r="BC6" s="621"/>
      <c r="BD6" s="621"/>
      <c r="BE6" s="621"/>
      <c r="BF6" s="622"/>
      <c r="BG6" s="623">
        <v>630621</v>
      </c>
      <c r="BH6" s="626"/>
      <c r="BI6" s="626"/>
      <c r="BJ6" s="626"/>
      <c r="BK6" s="626"/>
      <c r="BL6" s="626"/>
      <c r="BM6" s="626"/>
      <c r="BN6" s="627"/>
      <c r="BO6" s="685">
        <v>100</v>
      </c>
      <c r="BP6" s="685"/>
      <c r="BQ6" s="685"/>
      <c r="BR6" s="685"/>
      <c r="BS6" s="686" t="s">
        <v>137</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62123</v>
      </c>
      <c r="CS6" s="626"/>
      <c r="CT6" s="626"/>
      <c r="CU6" s="626"/>
      <c r="CV6" s="626"/>
      <c r="CW6" s="626"/>
      <c r="CX6" s="626"/>
      <c r="CY6" s="627"/>
      <c r="CZ6" s="736">
        <v>0.9</v>
      </c>
      <c r="DA6" s="705"/>
      <c r="DB6" s="705"/>
      <c r="DC6" s="739"/>
      <c r="DD6" s="631" t="s">
        <v>137</v>
      </c>
      <c r="DE6" s="626"/>
      <c r="DF6" s="626"/>
      <c r="DG6" s="626"/>
      <c r="DH6" s="626"/>
      <c r="DI6" s="626"/>
      <c r="DJ6" s="626"/>
      <c r="DK6" s="626"/>
      <c r="DL6" s="626"/>
      <c r="DM6" s="626"/>
      <c r="DN6" s="626"/>
      <c r="DO6" s="626"/>
      <c r="DP6" s="627"/>
      <c r="DQ6" s="631">
        <v>62123</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267</v>
      </c>
      <c r="S7" s="626"/>
      <c r="T7" s="626"/>
      <c r="U7" s="626"/>
      <c r="V7" s="626"/>
      <c r="W7" s="626"/>
      <c r="X7" s="626"/>
      <c r="Y7" s="627"/>
      <c r="Z7" s="685">
        <v>0</v>
      </c>
      <c r="AA7" s="685"/>
      <c r="AB7" s="685"/>
      <c r="AC7" s="685"/>
      <c r="AD7" s="686">
        <v>267</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144186</v>
      </c>
      <c r="BH7" s="626"/>
      <c r="BI7" s="626"/>
      <c r="BJ7" s="626"/>
      <c r="BK7" s="626"/>
      <c r="BL7" s="626"/>
      <c r="BM7" s="626"/>
      <c r="BN7" s="627"/>
      <c r="BO7" s="685">
        <v>22.9</v>
      </c>
      <c r="BP7" s="685"/>
      <c r="BQ7" s="685"/>
      <c r="BR7" s="685"/>
      <c r="BS7" s="686" t="s">
        <v>137</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1650070</v>
      </c>
      <c r="CS7" s="626"/>
      <c r="CT7" s="626"/>
      <c r="CU7" s="626"/>
      <c r="CV7" s="626"/>
      <c r="CW7" s="626"/>
      <c r="CX7" s="626"/>
      <c r="CY7" s="627"/>
      <c r="CZ7" s="685">
        <v>24.2</v>
      </c>
      <c r="DA7" s="685"/>
      <c r="DB7" s="685"/>
      <c r="DC7" s="685"/>
      <c r="DD7" s="631">
        <v>505196</v>
      </c>
      <c r="DE7" s="626"/>
      <c r="DF7" s="626"/>
      <c r="DG7" s="626"/>
      <c r="DH7" s="626"/>
      <c r="DI7" s="626"/>
      <c r="DJ7" s="626"/>
      <c r="DK7" s="626"/>
      <c r="DL7" s="626"/>
      <c r="DM7" s="626"/>
      <c r="DN7" s="626"/>
      <c r="DO7" s="626"/>
      <c r="DP7" s="627"/>
      <c r="DQ7" s="631">
        <v>810742</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440</v>
      </c>
      <c r="S8" s="626"/>
      <c r="T8" s="626"/>
      <c r="U8" s="626"/>
      <c r="V8" s="626"/>
      <c r="W8" s="626"/>
      <c r="X8" s="626"/>
      <c r="Y8" s="627"/>
      <c r="Z8" s="685">
        <v>0</v>
      </c>
      <c r="AA8" s="685"/>
      <c r="AB8" s="685"/>
      <c r="AC8" s="685"/>
      <c r="AD8" s="686">
        <v>440</v>
      </c>
      <c r="AE8" s="686"/>
      <c r="AF8" s="686"/>
      <c r="AG8" s="686"/>
      <c r="AH8" s="686"/>
      <c r="AI8" s="686"/>
      <c r="AJ8" s="686"/>
      <c r="AK8" s="686"/>
      <c r="AL8" s="628">
        <v>0</v>
      </c>
      <c r="AM8" s="629"/>
      <c r="AN8" s="629"/>
      <c r="AO8" s="687"/>
      <c r="AP8" s="620" t="s">
        <v>240</v>
      </c>
      <c r="AQ8" s="621"/>
      <c r="AR8" s="621"/>
      <c r="AS8" s="621"/>
      <c r="AT8" s="621"/>
      <c r="AU8" s="621"/>
      <c r="AV8" s="621"/>
      <c r="AW8" s="621"/>
      <c r="AX8" s="621"/>
      <c r="AY8" s="621"/>
      <c r="AZ8" s="621"/>
      <c r="BA8" s="621"/>
      <c r="BB8" s="621"/>
      <c r="BC8" s="621"/>
      <c r="BD8" s="621"/>
      <c r="BE8" s="621"/>
      <c r="BF8" s="622"/>
      <c r="BG8" s="623">
        <v>5992</v>
      </c>
      <c r="BH8" s="626"/>
      <c r="BI8" s="626"/>
      <c r="BJ8" s="626"/>
      <c r="BK8" s="626"/>
      <c r="BL8" s="626"/>
      <c r="BM8" s="626"/>
      <c r="BN8" s="627"/>
      <c r="BO8" s="685">
        <v>1</v>
      </c>
      <c r="BP8" s="685"/>
      <c r="BQ8" s="685"/>
      <c r="BR8" s="685"/>
      <c r="BS8" s="631" t="s">
        <v>241</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795020</v>
      </c>
      <c r="CS8" s="626"/>
      <c r="CT8" s="626"/>
      <c r="CU8" s="626"/>
      <c r="CV8" s="626"/>
      <c r="CW8" s="626"/>
      <c r="CX8" s="626"/>
      <c r="CY8" s="627"/>
      <c r="CZ8" s="685">
        <v>11.7</v>
      </c>
      <c r="DA8" s="685"/>
      <c r="DB8" s="685"/>
      <c r="DC8" s="685"/>
      <c r="DD8" s="631">
        <v>9720</v>
      </c>
      <c r="DE8" s="626"/>
      <c r="DF8" s="626"/>
      <c r="DG8" s="626"/>
      <c r="DH8" s="626"/>
      <c r="DI8" s="626"/>
      <c r="DJ8" s="626"/>
      <c r="DK8" s="626"/>
      <c r="DL8" s="626"/>
      <c r="DM8" s="626"/>
      <c r="DN8" s="626"/>
      <c r="DO8" s="626"/>
      <c r="DP8" s="627"/>
      <c r="DQ8" s="631">
        <v>503825</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376</v>
      </c>
      <c r="S9" s="626"/>
      <c r="T9" s="626"/>
      <c r="U9" s="626"/>
      <c r="V9" s="626"/>
      <c r="W9" s="626"/>
      <c r="X9" s="626"/>
      <c r="Y9" s="627"/>
      <c r="Z9" s="685">
        <v>0</v>
      </c>
      <c r="AA9" s="685"/>
      <c r="AB9" s="685"/>
      <c r="AC9" s="685"/>
      <c r="AD9" s="686">
        <v>376</v>
      </c>
      <c r="AE9" s="686"/>
      <c r="AF9" s="686"/>
      <c r="AG9" s="686"/>
      <c r="AH9" s="686"/>
      <c r="AI9" s="686"/>
      <c r="AJ9" s="686"/>
      <c r="AK9" s="686"/>
      <c r="AL9" s="628">
        <v>0</v>
      </c>
      <c r="AM9" s="629"/>
      <c r="AN9" s="629"/>
      <c r="AO9" s="687"/>
      <c r="AP9" s="620" t="s">
        <v>244</v>
      </c>
      <c r="AQ9" s="621"/>
      <c r="AR9" s="621"/>
      <c r="AS9" s="621"/>
      <c r="AT9" s="621"/>
      <c r="AU9" s="621"/>
      <c r="AV9" s="621"/>
      <c r="AW9" s="621"/>
      <c r="AX9" s="621"/>
      <c r="AY9" s="621"/>
      <c r="AZ9" s="621"/>
      <c r="BA9" s="621"/>
      <c r="BB9" s="621"/>
      <c r="BC9" s="621"/>
      <c r="BD9" s="621"/>
      <c r="BE9" s="621"/>
      <c r="BF9" s="622"/>
      <c r="BG9" s="623">
        <v>113841</v>
      </c>
      <c r="BH9" s="626"/>
      <c r="BI9" s="626"/>
      <c r="BJ9" s="626"/>
      <c r="BK9" s="626"/>
      <c r="BL9" s="626"/>
      <c r="BM9" s="626"/>
      <c r="BN9" s="627"/>
      <c r="BO9" s="685">
        <v>18.100000000000001</v>
      </c>
      <c r="BP9" s="685"/>
      <c r="BQ9" s="685"/>
      <c r="BR9" s="685"/>
      <c r="BS9" s="631" t="s">
        <v>137</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454845</v>
      </c>
      <c r="CS9" s="626"/>
      <c r="CT9" s="626"/>
      <c r="CU9" s="626"/>
      <c r="CV9" s="626"/>
      <c r="CW9" s="626"/>
      <c r="CX9" s="626"/>
      <c r="CY9" s="627"/>
      <c r="CZ9" s="685">
        <v>6.7</v>
      </c>
      <c r="DA9" s="685"/>
      <c r="DB9" s="685"/>
      <c r="DC9" s="685"/>
      <c r="DD9" s="631">
        <v>15112</v>
      </c>
      <c r="DE9" s="626"/>
      <c r="DF9" s="626"/>
      <c r="DG9" s="626"/>
      <c r="DH9" s="626"/>
      <c r="DI9" s="626"/>
      <c r="DJ9" s="626"/>
      <c r="DK9" s="626"/>
      <c r="DL9" s="626"/>
      <c r="DM9" s="626"/>
      <c r="DN9" s="626"/>
      <c r="DO9" s="626"/>
      <c r="DP9" s="627"/>
      <c r="DQ9" s="631">
        <v>374337</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137</v>
      </c>
      <c r="S10" s="626"/>
      <c r="T10" s="626"/>
      <c r="U10" s="626"/>
      <c r="V10" s="626"/>
      <c r="W10" s="626"/>
      <c r="X10" s="626"/>
      <c r="Y10" s="627"/>
      <c r="Z10" s="685" t="s">
        <v>128</v>
      </c>
      <c r="AA10" s="685"/>
      <c r="AB10" s="685"/>
      <c r="AC10" s="685"/>
      <c r="AD10" s="686" t="s">
        <v>241</v>
      </c>
      <c r="AE10" s="686"/>
      <c r="AF10" s="686"/>
      <c r="AG10" s="686"/>
      <c r="AH10" s="686"/>
      <c r="AI10" s="686"/>
      <c r="AJ10" s="686"/>
      <c r="AK10" s="686"/>
      <c r="AL10" s="628" t="s">
        <v>137</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8963</v>
      </c>
      <c r="BH10" s="626"/>
      <c r="BI10" s="626"/>
      <c r="BJ10" s="626"/>
      <c r="BK10" s="626"/>
      <c r="BL10" s="626"/>
      <c r="BM10" s="626"/>
      <c r="BN10" s="627"/>
      <c r="BO10" s="685">
        <v>1.4</v>
      </c>
      <c r="BP10" s="685"/>
      <c r="BQ10" s="685"/>
      <c r="BR10" s="685"/>
      <c r="BS10" s="631" t="s">
        <v>128</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t="s">
        <v>241</v>
      </c>
      <c r="CS10" s="626"/>
      <c r="CT10" s="626"/>
      <c r="CU10" s="626"/>
      <c r="CV10" s="626"/>
      <c r="CW10" s="626"/>
      <c r="CX10" s="626"/>
      <c r="CY10" s="627"/>
      <c r="CZ10" s="685" t="s">
        <v>241</v>
      </c>
      <c r="DA10" s="685"/>
      <c r="DB10" s="685"/>
      <c r="DC10" s="685"/>
      <c r="DD10" s="631" t="s">
        <v>137</v>
      </c>
      <c r="DE10" s="626"/>
      <c r="DF10" s="626"/>
      <c r="DG10" s="626"/>
      <c r="DH10" s="626"/>
      <c r="DI10" s="626"/>
      <c r="DJ10" s="626"/>
      <c r="DK10" s="626"/>
      <c r="DL10" s="626"/>
      <c r="DM10" s="626"/>
      <c r="DN10" s="626"/>
      <c r="DO10" s="626"/>
      <c r="DP10" s="627"/>
      <c r="DQ10" s="631" t="s">
        <v>137</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241</v>
      </c>
      <c r="S11" s="626"/>
      <c r="T11" s="626"/>
      <c r="U11" s="626"/>
      <c r="V11" s="626"/>
      <c r="W11" s="626"/>
      <c r="X11" s="626"/>
      <c r="Y11" s="627"/>
      <c r="Z11" s="685" t="s">
        <v>241</v>
      </c>
      <c r="AA11" s="685"/>
      <c r="AB11" s="685"/>
      <c r="AC11" s="685"/>
      <c r="AD11" s="686" t="s">
        <v>128</v>
      </c>
      <c r="AE11" s="686"/>
      <c r="AF11" s="686"/>
      <c r="AG11" s="686"/>
      <c r="AH11" s="686"/>
      <c r="AI11" s="686"/>
      <c r="AJ11" s="686"/>
      <c r="AK11" s="686"/>
      <c r="AL11" s="628" t="s">
        <v>128</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15390</v>
      </c>
      <c r="BH11" s="626"/>
      <c r="BI11" s="626"/>
      <c r="BJ11" s="626"/>
      <c r="BK11" s="626"/>
      <c r="BL11" s="626"/>
      <c r="BM11" s="626"/>
      <c r="BN11" s="627"/>
      <c r="BO11" s="685">
        <v>2.4</v>
      </c>
      <c r="BP11" s="685"/>
      <c r="BQ11" s="685"/>
      <c r="BR11" s="685"/>
      <c r="BS11" s="631" t="s">
        <v>137</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392031</v>
      </c>
      <c r="CS11" s="626"/>
      <c r="CT11" s="626"/>
      <c r="CU11" s="626"/>
      <c r="CV11" s="626"/>
      <c r="CW11" s="626"/>
      <c r="CX11" s="626"/>
      <c r="CY11" s="627"/>
      <c r="CZ11" s="685">
        <v>5.7</v>
      </c>
      <c r="DA11" s="685"/>
      <c r="DB11" s="685"/>
      <c r="DC11" s="685"/>
      <c r="DD11" s="631">
        <v>123846</v>
      </c>
      <c r="DE11" s="626"/>
      <c r="DF11" s="626"/>
      <c r="DG11" s="626"/>
      <c r="DH11" s="626"/>
      <c r="DI11" s="626"/>
      <c r="DJ11" s="626"/>
      <c r="DK11" s="626"/>
      <c r="DL11" s="626"/>
      <c r="DM11" s="626"/>
      <c r="DN11" s="626"/>
      <c r="DO11" s="626"/>
      <c r="DP11" s="627"/>
      <c r="DQ11" s="631">
        <v>187549</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82786</v>
      </c>
      <c r="S12" s="626"/>
      <c r="T12" s="626"/>
      <c r="U12" s="626"/>
      <c r="V12" s="626"/>
      <c r="W12" s="626"/>
      <c r="X12" s="626"/>
      <c r="Y12" s="627"/>
      <c r="Z12" s="685">
        <v>1.2</v>
      </c>
      <c r="AA12" s="685"/>
      <c r="AB12" s="685"/>
      <c r="AC12" s="685"/>
      <c r="AD12" s="686">
        <v>82786</v>
      </c>
      <c r="AE12" s="686"/>
      <c r="AF12" s="686"/>
      <c r="AG12" s="686"/>
      <c r="AH12" s="686"/>
      <c r="AI12" s="686"/>
      <c r="AJ12" s="686"/>
      <c r="AK12" s="686"/>
      <c r="AL12" s="628">
        <v>2.8</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441238</v>
      </c>
      <c r="BH12" s="626"/>
      <c r="BI12" s="626"/>
      <c r="BJ12" s="626"/>
      <c r="BK12" s="626"/>
      <c r="BL12" s="626"/>
      <c r="BM12" s="626"/>
      <c r="BN12" s="627"/>
      <c r="BO12" s="685">
        <v>70</v>
      </c>
      <c r="BP12" s="685"/>
      <c r="BQ12" s="685"/>
      <c r="BR12" s="685"/>
      <c r="BS12" s="631" t="s">
        <v>241</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229693</v>
      </c>
      <c r="CS12" s="626"/>
      <c r="CT12" s="626"/>
      <c r="CU12" s="626"/>
      <c r="CV12" s="626"/>
      <c r="CW12" s="626"/>
      <c r="CX12" s="626"/>
      <c r="CY12" s="627"/>
      <c r="CZ12" s="685">
        <v>3.4</v>
      </c>
      <c r="DA12" s="685"/>
      <c r="DB12" s="685"/>
      <c r="DC12" s="685"/>
      <c r="DD12" s="631">
        <v>60980</v>
      </c>
      <c r="DE12" s="626"/>
      <c r="DF12" s="626"/>
      <c r="DG12" s="626"/>
      <c r="DH12" s="626"/>
      <c r="DI12" s="626"/>
      <c r="DJ12" s="626"/>
      <c r="DK12" s="626"/>
      <c r="DL12" s="626"/>
      <c r="DM12" s="626"/>
      <c r="DN12" s="626"/>
      <c r="DO12" s="626"/>
      <c r="DP12" s="627"/>
      <c r="DQ12" s="631">
        <v>120943</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241</v>
      </c>
      <c r="S13" s="626"/>
      <c r="T13" s="626"/>
      <c r="U13" s="626"/>
      <c r="V13" s="626"/>
      <c r="W13" s="626"/>
      <c r="X13" s="626"/>
      <c r="Y13" s="627"/>
      <c r="Z13" s="685" t="s">
        <v>137</v>
      </c>
      <c r="AA13" s="685"/>
      <c r="AB13" s="685"/>
      <c r="AC13" s="685"/>
      <c r="AD13" s="686" t="s">
        <v>128</v>
      </c>
      <c r="AE13" s="686"/>
      <c r="AF13" s="686"/>
      <c r="AG13" s="686"/>
      <c r="AH13" s="686"/>
      <c r="AI13" s="686"/>
      <c r="AJ13" s="686"/>
      <c r="AK13" s="686"/>
      <c r="AL13" s="628" t="s">
        <v>241</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205549</v>
      </c>
      <c r="BH13" s="626"/>
      <c r="BI13" s="626"/>
      <c r="BJ13" s="626"/>
      <c r="BK13" s="626"/>
      <c r="BL13" s="626"/>
      <c r="BM13" s="626"/>
      <c r="BN13" s="627"/>
      <c r="BO13" s="685">
        <v>32.6</v>
      </c>
      <c r="BP13" s="685"/>
      <c r="BQ13" s="685"/>
      <c r="BR13" s="685"/>
      <c r="BS13" s="631" t="s">
        <v>137</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1559458</v>
      </c>
      <c r="CS13" s="626"/>
      <c r="CT13" s="626"/>
      <c r="CU13" s="626"/>
      <c r="CV13" s="626"/>
      <c r="CW13" s="626"/>
      <c r="CX13" s="626"/>
      <c r="CY13" s="627"/>
      <c r="CZ13" s="685">
        <v>22.9</v>
      </c>
      <c r="DA13" s="685"/>
      <c r="DB13" s="685"/>
      <c r="DC13" s="685"/>
      <c r="DD13" s="631">
        <v>1414362</v>
      </c>
      <c r="DE13" s="626"/>
      <c r="DF13" s="626"/>
      <c r="DG13" s="626"/>
      <c r="DH13" s="626"/>
      <c r="DI13" s="626"/>
      <c r="DJ13" s="626"/>
      <c r="DK13" s="626"/>
      <c r="DL13" s="626"/>
      <c r="DM13" s="626"/>
      <c r="DN13" s="626"/>
      <c r="DO13" s="626"/>
      <c r="DP13" s="627"/>
      <c r="DQ13" s="631">
        <v>261383</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241</v>
      </c>
      <c r="S14" s="626"/>
      <c r="T14" s="626"/>
      <c r="U14" s="626"/>
      <c r="V14" s="626"/>
      <c r="W14" s="626"/>
      <c r="X14" s="626"/>
      <c r="Y14" s="627"/>
      <c r="Z14" s="685" t="s">
        <v>241</v>
      </c>
      <c r="AA14" s="685"/>
      <c r="AB14" s="685"/>
      <c r="AC14" s="685"/>
      <c r="AD14" s="686" t="s">
        <v>241</v>
      </c>
      <c r="AE14" s="686"/>
      <c r="AF14" s="686"/>
      <c r="AG14" s="686"/>
      <c r="AH14" s="686"/>
      <c r="AI14" s="686"/>
      <c r="AJ14" s="686"/>
      <c r="AK14" s="686"/>
      <c r="AL14" s="628" t="s">
        <v>137</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18007</v>
      </c>
      <c r="BH14" s="626"/>
      <c r="BI14" s="626"/>
      <c r="BJ14" s="626"/>
      <c r="BK14" s="626"/>
      <c r="BL14" s="626"/>
      <c r="BM14" s="626"/>
      <c r="BN14" s="627"/>
      <c r="BO14" s="685">
        <v>2.9</v>
      </c>
      <c r="BP14" s="685"/>
      <c r="BQ14" s="685"/>
      <c r="BR14" s="685"/>
      <c r="BS14" s="631" t="s">
        <v>241</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242778</v>
      </c>
      <c r="CS14" s="626"/>
      <c r="CT14" s="626"/>
      <c r="CU14" s="626"/>
      <c r="CV14" s="626"/>
      <c r="CW14" s="626"/>
      <c r="CX14" s="626"/>
      <c r="CY14" s="627"/>
      <c r="CZ14" s="685">
        <v>3.6</v>
      </c>
      <c r="DA14" s="685"/>
      <c r="DB14" s="685"/>
      <c r="DC14" s="685"/>
      <c r="DD14" s="631" t="s">
        <v>137</v>
      </c>
      <c r="DE14" s="626"/>
      <c r="DF14" s="626"/>
      <c r="DG14" s="626"/>
      <c r="DH14" s="626"/>
      <c r="DI14" s="626"/>
      <c r="DJ14" s="626"/>
      <c r="DK14" s="626"/>
      <c r="DL14" s="626"/>
      <c r="DM14" s="626"/>
      <c r="DN14" s="626"/>
      <c r="DO14" s="626"/>
      <c r="DP14" s="627"/>
      <c r="DQ14" s="631">
        <v>213352</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8136</v>
      </c>
      <c r="S15" s="626"/>
      <c r="T15" s="626"/>
      <c r="U15" s="626"/>
      <c r="V15" s="626"/>
      <c r="W15" s="626"/>
      <c r="X15" s="626"/>
      <c r="Y15" s="627"/>
      <c r="Z15" s="685">
        <v>0.1</v>
      </c>
      <c r="AA15" s="685"/>
      <c r="AB15" s="685"/>
      <c r="AC15" s="685"/>
      <c r="AD15" s="686">
        <v>8136</v>
      </c>
      <c r="AE15" s="686"/>
      <c r="AF15" s="686"/>
      <c r="AG15" s="686"/>
      <c r="AH15" s="686"/>
      <c r="AI15" s="686"/>
      <c r="AJ15" s="686"/>
      <c r="AK15" s="686"/>
      <c r="AL15" s="628">
        <v>0.3</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26226</v>
      </c>
      <c r="BH15" s="626"/>
      <c r="BI15" s="626"/>
      <c r="BJ15" s="626"/>
      <c r="BK15" s="626"/>
      <c r="BL15" s="626"/>
      <c r="BM15" s="626"/>
      <c r="BN15" s="627"/>
      <c r="BO15" s="685">
        <v>4.2</v>
      </c>
      <c r="BP15" s="685"/>
      <c r="BQ15" s="685"/>
      <c r="BR15" s="685"/>
      <c r="BS15" s="631" t="s">
        <v>137</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820092</v>
      </c>
      <c r="CS15" s="626"/>
      <c r="CT15" s="626"/>
      <c r="CU15" s="626"/>
      <c r="CV15" s="626"/>
      <c r="CW15" s="626"/>
      <c r="CX15" s="626"/>
      <c r="CY15" s="627"/>
      <c r="CZ15" s="685">
        <v>12</v>
      </c>
      <c r="DA15" s="685"/>
      <c r="DB15" s="685"/>
      <c r="DC15" s="685"/>
      <c r="DD15" s="631">
        <v>253199</v>
      </c>
      <c r="DE15" s="626"/>
      <c r="DF15" s="626"/>
      <c r="DG15" s="626"/>
      <c r="DH15" s="626"/>
      <c r="DI15" s="626"/>
      <c r="DJ15" s="626"/>
      <c r="DK15" s="626"/>
      <c r="DL15" s="626"/>
      <c r="DM15" s="626"/>
      <c r="DN15" s="626"/>
      <c r="DO15" s="626"/>
      <c r="DP15" s="627"/>
      <c r="DQ15" s="631">
        <v>441814</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128</v>
      </c>
      <c r="AA16" s="685"/>
      <c r="AB16" s="685"/>
      <c r="AC16" s="685"/>
      <c r="AD16" s="686" t="s">
        <v>137</v>
      </c>
      <c r="AE16" s="686"/>
      <c r="AF16" s="686"/>
      <c r="AG16" s="686"/>
      <c r="AH16" s="686"/>
      <c r="AI16" s="686"/>
      <c r="AJ16" s="686"/>
      <c r="AK16" s="686"/>
      <c r="AL16" s="628" t="s">
        <v>241</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v>964</v>
      </c>
      <c r="BH16" s="626"/>
      <c r="BI16" s="626"/>
      <c r="BJ16" s="626"/>
      <c r="BK16" s="626"/>
      <c r="BL16" s="626"/>
      <c r="BM16" s="626"/>
      <c r="BN16" s="627"/>
      <c r="BO16" s="685">
        <v>0.2</v>
      </c>
      <c r="BP16" s="685"/>
      <c r="BQ16" s="685"/>
      <c r="BR16" s="685"/>
      <c r="BS16" s="631" t="s">
        <v>128</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31165</v>
      </c>
      <c r="CS16" s="626"/>
      <c r="CT16" s="626"/>
      <c r="CU16" s="626"/>
      <c r="CV16" s="626"/>
      <c r="CW16" s="626"/>
      <c r="CX16" s="626"/>
      <c r="CY16" s="627"/>
      <c r="CZ16" s="685">
        <v>0.5</v>
      </c>
      <c r="DA16" s="685"/>
      <c r="DB16" s="685"/>
      <c r="DC16" s="685"/>
      <c r="DD16" s="631" t="s">
        <v>137</v>
      </c>
      <c r="DE16" s="626"/>
      <c r="DF16" s="626"/>
      <c r="DG16" s="626"/>
      <c r="DH16" s="626"/>
      <c r="DI16" s="626"/>
      <c r="DJ16" s="626"/>
      <c r="DK16" s="626"/>
      <c r="DL16" s="626"/>
      <c r="DM16" s="626"/>
      <c r="DN16" s="626"/>
      <c r="DO16" s="626"/>
      <c r="DP16" s="627"/>
      <c r="DQ16" s="631">
        <v>18417</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763</v>
      </c>
      <c r="S17" s="626"/>
      <c r="T17" s="626"/>
      <c r="U17" s="626"/>
      <c r="V17" s="626"/>
      <c r="W17" s="626"/>
      <c r="X17" s="626"/>
      <c r="Y17" s="627"/>
      <c r="Z17" s="685">
        <v>0</v>
      </c>
      <c r="AA17" s="685"/>
      <c r="AB17" s="685"/>
      <c r="AC17" s="685"/>
      <c r="AD17" s="686">
        <v>763</v>
      </c>
      <c r="AE17" s="686"/>
      <c r="AF17" s="686"/>
      <c r="AG17" s="686"/>
      <c r="AH17" s="686"/>
      <c r="AI17" s="686"/>
      <c r="AJ17" s="686"/>
      <c r="AK17" s="686"/>
      <c r="AL17" s="628">
        <v>0</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137</v>
      </c>
      <c r="BP17" s="685"/>
      <c r="BQ17" s="685"/>
      <c r="BR17" s="685"/>
      <c r="BS17" s="631" t="s">
        <v>128</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585193</v>
      </c>
      <c r="CS17" s="626"/>
      <c r="CT17" s="626"/>
      <c r="CU17" s="626"/>
      <c r="CV17" s="626"/>
      <c r="CW17" s="626"/>
      <c r="CX17" s="626"/>
      <c r="CY17" s="627"/>
      <c r="CZ17" s="685">
        <v>8.6</v>
      </c>
      <c r="DA17" s="685"/>
      <c r="DB17" s="685"/>
      <c r="DC17" s="685"/>
      <c r="DD17" s="631" t="s">
        <v>137</v>
      </c>
      <c r="DE17" s="626"/>
      <c r="DF17" s="626"/>
      <c r="DG17" s="626"/>
      <c r="DH17" s="626"/>
      <c r="DI17" s="626"/>
      <c r="DJ17" s="626"/>
      <c r="DK17" s="626"/>
      <c r="DL17" s="626"/>
      <c r="DM17" s="626"/>
      <c r="DN17" s="626"/>
      <c r="DO17" s="626"/>
      <c r="DP17" s="627"/>
      <c r="DQ17" s="631">
        <v>571128</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2281816</v>
      </c>
      <c r="S18" s="626"/>
      <c r="T18" s="626"/>
      <c r="U18" s="626"/>
      <c r="V18" s="626"/>
      <c r="W18" s="626"/>
      <c r="X18" s="626"/>
      <c r="Y18" s="627"/>
      <c r="Z18" s="685">
        <v>32</v>
      </c>
      <c r="AA18" s="685"/>
      <c r="AB18" s="685"/>
      <c r="AC18" s="685"/>
      <c r="AD18" s="686">
        <v>2109997</v>
      </c>
      <c r="AE18" s="686"/>
      <c r="AF18" s="686"/>
      <c r="AG18" s="686"/>
      <c r="AH18" s="686"/>
      <c r="AI18" s="686"/>
      <c r="AJ18" s="686"/>
      <c r="AK18" s="686"/>
      <c r="AL18" s="628">
        <v>71.7</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137</v>
      </c>
      <c r="BP18" s="685"/>
      <c r="BQ18" s="685"/>
      <c r="BR18" s="685"/>
      <c r="BS18" s="631" t="s">
        <v>128</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137</v>
      </c>
      <c r="CS18" s="626"/>
      <c r="CT18" s="626"/>
      <c r="CU18" s="626"/>
      <c r="CV18" s="626"/>
      <c r="CW18" s="626"/>
      <c r="CX18" s="626"/>
      <c r="CY18" s="627"/>
      <c r="CZ18" s="685" t="s">
        <v>241</v>
      </c>
      <c r="DA18" s="685"/>
      <c r="DB18" s="685"/>
      <c r="DC18" s="685"/>
      <c r="DD18" s="631" t="s">
        <v>137</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2109997</v>
      </c>
      <c r="S19" s="626"/>
      <c r="T19" s="626"/>
      <c r="U19" s="626"/>
      <c r="V19" s="626"/>
      <c r="W19" s="626"/>
      <c r="X19" s="626"/>
      <c r="Y19" s="627"/>
      <c r="Z19" s="685">
        <v>29.6</v>
      </c>
      <c r="AA19" s="685"/>
      <c r="AB19" s="685"/>
      <c r="AC19" s="685"/>
      <c r="AD19" s="686">
        <v>2109997</v>
      </c>
      <c r="AE19" s="686"/>
      <c r="AF19" s="686"/>
      <c r="AG19" s="686"/>
      <c r="AH19" s="686"/>
      <c r="AI19" s="686"/>
      <c r="AJ19" s="686"/>
      <c r="AK19" s="686"/>
      <c r="AL19" s="628">
        <v>71.7</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137</v>
      </c>
      <c r="BH19" s="626"/>
      <c r="BI19" s="626"/>
      <c r="BJ19" s="626"/>
      <c r="BK19" s="626"/>
      <c r="BL19" s="626"/>
      <c r="BM19" s="626"/>
      <c r="BN19" s="627"/>
      <c r="BO19" s="685" t="s">
        <v>128</v>
      </c>
      <c r="BP19" s="685"/>
      <c r="BQ19" s="685"/>
      <c r="BR19" s="685"/>
      <c r="BS19" s="631" t="s">
        <v>137</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128</v>
      </c>
      <c r="DA19" s="685"/>
      <c r="DB19" s="685"/>
      <c r="DC19" s="685"/>
      <c r="DD19" s="631" t="s">
        <v>241</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171819</v>
      </c>
      <c r="S20" s="626"/>
      <c r="T20" s="626"/>
      <c r="U20" s="626"/>
      <c r="V20" s="626"/>
      <c r="W20" s="626"/>
      <c r="X20" s="626"/>
      <c r="Y20" s="627"/>
      <c r="Z20" s="685">
        <v>2.4</v>
      </c>
      <c r="AA20" s="685"/>
      <c r="AB20" s="685"/>
      <c r="AC20" s="685"/>
      <c r="AD20" s="686" t="s">
        <v>128</v>
      </c>
      <c r="AE20" s="686"/>
      <c r="AF20" s="686"/>
      <c r="AG20" s="686"/>
      <c r="AH20" s="686"/>
      <c r="AI20" s="686"/>
      <c r="AJ20" s="686"/>
      <c r="AK20" s="686"/>
      <c r="AL20" s="628" t="s">
        <v>137</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128</v>
      </c>
      <c r="BH20" s="626"/>
      <c r="BI20" s="626"/>
      <c r="BJ20" s="626"/>
      <c r="BK20" s="626"/>
      <c r="BL20" s="626"/>
      <c r="BM20" s="626"/>
      <c r="BN20" s="627"/>
      <c r="BO20" s="685" t="s">
        <v>137</v>
      </c>
      <c r="BP20" s="685"/>
      <c r="BQ20" s="685"/>
      <c r="BR20" s="685"/>
      <c r="BS20" s="631" t="s">
        <v>241</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6822468</v>
      </c>
      <c r="CS20" s="626"/>
      <c r="CT20" s="626"/>
      <c r="CU20" s="626"/>
      <c r="CV20" s="626"/>
      <c r="CW20" s="626"/>
      <c r="CX20" s="626"/>
      <c r="CY20" s="627"/>
      <c r="CZ20" s="685">
        <v>100</v>
      </c>
      <c r="DA20" s="685"/>
      <c r="DB20" s="685"/>
      <c r="DC20" s="685"/>
      <c r="DD20" s="631">
        <v>2382415</v>
      </c>
      <c r="DE20" s="626"/>
      <c r="DF20" s="626"/>
      <c r="DG20" s="626"/>
      <c r="DH20" s="626"/>
      <c r="DI20" s="626"/>
      <c r="DJ20" s="626"/>
      <c r="DK20" s="626"/>
      <c r="DL20" s="626"/>
      <c r="DM20" s="626"/>
      <c r="DN20" s="626"/>
      <c r="DO20" s="626"/>
      <c r="DP20" s="627"/>
      <c r="DQ20" s="631">
        <v>3565613</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137</v>
      </c>
      <c r="S21" s="626"/>
      <c r="T21" s="626"/>
      <c r="U21" s="626"/>
      <c r="V21" s="626"/>
      <c r="W21" s="626"/>
      <c r="X21" s="626"/>
      <c r="Y21" s="627"/>
      <c r="Z21" s="685" t="s">
        <v>128</v>
      </c>
      <c r="AA21" s="685"/>
      <c r="AB21" s="685"/>
      <c r="AC21" s="685"/>
      <c r="AD21" s="686" t="s">
        <v>128</v>
      </c>
      <c r="AE21" s="686"/>
      <c r="AF21" s="686"/>
      <c r="AG21" s="686"/>
      <c r="AH21" s="686"/>
      <c r="AI21" s="686"/>
      <c r="AJ21" s="686"/>
      <c r="AK21" s="686"/>
      <c r="AL21" s="628" t="s">
        <v>128</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137</v>
      </c>
      <c r="BH21" s="626"/>
      <c r="BI21" s="626"/>
      <c r="BJ21" s="626"/>
      <c r="BK21" s="626"/>
      <c r="BL21" s="626"/>
      <c r="BM21" s="626"/>
      <c r="BN21" s="627"/>
      <c r="BO21" s="685" t="s">
        <v>241</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3034614</v>
      </c>
      <c r="S22" s="626"/>
      <c r="T22" s="626"/>
      <c r="U22" s="626"/>
      <c r="V22" s="626"/>
      <c r="W22" s="626"/>
      <c r="X22" s="626"/>
      <c r="Y22" s="627"/>
      <c r="Z22" s="685">
        <v>42.5</v>
      </c>
      <c r="AA22" s="685"/>
      <c r="AB22" s="685"/>
      <c r="AC22" s="685"/>
      <c r="AD22" s="686">
        <v>2862795</v>
      </c>
      <c r="AE22" s="686"/>
      <c r="AF22" s="686"/>
      <c r="AG22" s="686"/>
      <c r="AH22" s="686"/>
      <c r="AI22" s="686"/>
      <c r="AJ22" s="686"/>
      <c r="AK22" s="686"/>
      <c r="AL22" s="628">
        <v>97.3</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137</v>
      </c>
      <c r="BH22" s="626"/>
      <c r="BI22" s="626"/>
      <c r="BJ22" s="626"/>
      <c r="BK22" s="626"/>
      <c r="BL22" s="626"/>
      <c r="BM22" s="626"/>
      <c r="BN22" s="627"/>
      <c r="BO22" s="685" t="s">
        <v>241</v>
      </c>
      <c r="BP22" s="685"/>
      <c r="BQ22" s="685"/>
      <c r="BR22" s="685"/>
      <c r="BS22" s="631" t="s">
        <v>137</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911</v>
      </c>
      <c r="S23" s="626"/>
      <c r="T23" s="626"/>
      <c r="U23" s="626"/>
      <c r="V23" s="626"/>
      <c r="W23" s="626"/>
      <c r="X23" s="626"/>
      <c r="Y23" s="627"/>
      <c r="Z23" s="685">
        <v>0</v>
      </c>
      <c r="AA23" s="685"/>
      <c r="AB23" s="685"/>
      <c r="AC23" s="685"/>
      <c r="AD23" s="686">
        <v>911</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128</v>
      </c>
      <c r="BP23" s="685"/>
      <c r="BQ23" s="685"/>
      <c r="BR23" s="685"/>
      <c r="BS23" s="631" t="s">
        <v>241</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4405</v>
      </c>
      <c r="S24" s="626"/>
      <c r="T24" s="626"/>
      <c r="U24" s="626"/>
      <c r="V24" s="626"/>
      <c r="W24" s="626"/>
      <c r="X24" s="626"/>
      <c r="Y24" s="627"/>
      <c r="Z24" s="685">
        <v>0.1</v>
      </c>
      <c r="AA24" s="685"/>
      <c r="AB24" s="685"/>
      <c r="AC24" s="685"/>
      <c r="AD24" s="686" t="s">
        <v>241</v>
      </c>
      <c r="AE24" s="686"/>
      <c r="AF24" s="686"/>
      <c r="AG24" s="686"/>
      <c r="AH24" s="686"/>
      <c r="AI24" s="686"/>
      <c r="AJ24" s="686"/>
      <c r="AK24" s="686"/>
      <c r="AL24" s="628" t="s">
        <v>241</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1765868</v>
      </c>
      <c r="CS24" s="689"/>
      <c r="CT24" s="689"/>
      <c r="CU24" s="689"/>
      <c r="CV24" s="689"/>
      <c r="CW24" s="689"/>
      <c r="CX24" s="689"/>
      <c r="CY24" s="735"/>
      <c r="CZ24" s="736">
        <v>25.9</v>
      </c>
      <c r="DA24" s="705"/>
      <c r="DB24" s="705"/>
      <c r="DC24" s="739"/>
      <c r="DD24" s="734">
        <v>1532155</v>
      </c>
      <c r="DE24" s="689"/>
      <c r="DF24" s="689"/>
      <c r="DG24" s="689"/>
      <c r="DH24" s="689"/>
      <c r="DI24" s="689"/>
      <c r="DJ24" s="689"/>
      <c r="DK24" s="735"/>
      <c r="DL24" s="734">
        <v>1510248</v>
      </c>
      <c r="DM24" s="689"/>
      <c r="DN24" s="689"/>
      <c r="DO24" s="689"/>
      <c r="DP24" s="689"/>
      <c r="DQ24" s="689"/>
      <c r="DR24" s="689"/>
      <c r="DS24" s="689"/>
      <c r="DT24" s="689"/>
      <c r="DU24" s="689"/>
      <c r="DV24" s="735"/>
      <c r="DW24" s="736">
        <v>49.4</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49659</v>
      </c>
      <c r="S25" s="626"/>
      <c r="T25" s="626"/>
      <c r="U25" s="626"/>
      <c r="V25" s="626"/>
      <c r="W25" s="626"/>
      <c r="X25" s="626"/>
      <c r="Y25" s="627"/>
      <c r="Z25" s="685">
        <v>0.7</v>
      </c>
      <c r="AA25" s="685"/>
      <c r="AB25" s="685"/>
      <c r="AC25" s="685"/>
      <c r="AD25" s="686" t="s">
        <v>137</v>
      </c>
      <c r="AE25" s="686"/>
      <c r="AF25" s="686"/>
      <c r="AG25" s="686"/>
      <c r="AH25" s="686"/>
      <c r="AI25" s="686"/>
      <c r="AJ25" s="686"/>
      <c r="AK25" s="686"/>
      <c r="AL25" s="628" t="s">
        <v>241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241</v>
      </c>
      <c r="BH25" s="626"/>
      <c r="BI25" s="626"/>
      <c r="BJ25" s="626"/>
      <c r="BK25" s="626"/>
      <c r="BL25" s="626"/>
      <c r="BM25" s="626"/>
      <c r="BN25" s="627"/>
      <c r="BO25" s="685" t="s">
        <v>241</v>
      </c>
      <c r="BP25" s="685"/>
      <c r="BQ25" s="685"/>
      <c r="BR25" s="685"/>
      <c r="BS25" s="631" t="s">
        <v>128</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832371</v>
      </c>
      <c r="CS25" s="624"/>
      <c r="CT25" s="624"/>
      <c r="CU25" s="624"/>
      <c r="CV25" s="624"/>
      <c r="CW25" s="624"/>
      <c r="CX25" s="624"/>
      <c r="CY25" s="625"/>
      <c r="CZ25" s="628">
        <v>12.2</v>
      </c>
      <c r="DA25" s="657"/>
      <c r="DB25" s="657"/>
      <c r="DC25" s="658"/>
      <c r="DD25" s="631">
        <v>819540</v>
      </c>
      <c r="DE25" s="624"/>
      <c r="DF25" s="624"/>
      <c r="DG25" s="624"/>
      <c r="DH25" s="624"/>
      <c r="DI25" s="624"/>
      <c r="DJ25" s="624"/>
      <c r="DK25" s="625"/>
      <c r="DL25" s="631">
        <v>803667</v>
      </c>
      <c r="DM25" s="624"/>
      <c r="DN25" s="624"/>
      <c r="DO25" s="624"/>
      <c r="DP25" s="624"/>
      <c r="DQ25" s="624"/>
      <c r="DR25" s="624"/>
      <c r="DS25" s="624"/>
      <c r="DT25" s="624"/>
      <c r="DU25" s="624"/>
      <c r="DV25" s="625"/>
      <c r="DW25" s="628">
        <v>26.3</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4692</v>
      </c>
      <c r="S26" s="626"/>
      <c r="T26" s="626"/>
      <c r="U26" s="626"/>
      <c r="V26" s="626"/>
      <c r="W26" s="626"/>
      <c r="X26" s="626"/>
      <c r="Y26" s="627"/>
      <c r="Z26" s="685">
        <v>0.1</v>
      </c>
      <c r="AA26" s="685"/>
      <c r="AB26" s="685"/>
      <c r="AC26" s="685"/>
      <c r="AD26" s="686" t="s">
        <v>137</v>
      </c>
      <c r="AE26" s="686"/>
      <c r="AF26" s="686"/>
      <c r="AG26" s="686"/>
      <c r="AH26" s="686"/>
      <c r="AI26" s="686"/>
      <c r="AJ26" s="686"/>
      <c r="AK26" s="686"/>
      <c r="AL26" s="628" t="s">
        <v>128</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241</v>
      </c>
      <c r="BH26" s="626"/>
      <c r="BI26" s="626"/>
      <c r="BJ26" s="626"/>
      <c r="BK26" s="626"/>
      <c r="BL26" s="626"/>
      <c r="BM26" s="626"/>
      <c r="BN26" s="627"/>
      <c r="BO26" s="685" t="s">
        <v>137</v>
      </c>
      <c r="BP26" s="685"/>
      <c r="BQ26" s="685"/>
      <c r="BR26" s="685"/>
      <c r="BS26" s="631" t="s">
        <v>137</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526799</v>
      </c>
      <c r="CS26" s="626"/>
      <c r="CT26" s="626"/>
      <c r="CU26" s="626"/>
      <c r="CV26" s="626"/>
      <c r="CW26" s="626"/>
      <c r="CX26" s="626"/>
      <c r="CY26" s="627"/>
      <c r="CZ26" s="628">
        <v>7.7</v>
      </c>
      <c r="DA26" s="657"/>
      <c r="DB26" s="657"/>
      <c r="DC26" s="658"/>
      <c r="DD26" s="631">
        <v>519845</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1043319</v>
      </c>
      <c r="S27" s="626"/>
      <c r="T27" s="626"/>
      <c r="U27" s="626"/>
      <c r="V27" s="626"/>
      <c r="W27" s="626"/>
      <c r="X27" s="626"/>
      <c r="Y27" s="627"/>
      <c r="Z27" s="685">
        <v>14.6</v>
      </c>
      <c r="AA27" s="685"/>
      <c r="AB27" s="685"/>
      <c r="AC27" s="685"/>
      <c r="AD27" s="686" t="s">
        <v>137</v>
      </c>
      <c r="AE27" s="686"/>
      <c r="AF27" s="686"/>
      <c r="AG27" s="686"/>
      <c r="AH27" s="686"/>
      <c r="AI27" s="686"/>
      <c r="AJ27" s="686"/>
      <c r="AK27" s="686"/>
      <c r="AL27" s="628" t="s">
        <v>137</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630621</v>
      </c>
      <c r="BH27" s="626"/>
      <c r="BI27" s="626"/>
      <c r="BJ27" s="626"/>
      <c r="BK27" s="626"/>
      <c r="BL27" s="626"/>
      <c r="BM27" s="626"/>
      <c r="BN27" s="627"/>
      <c r="BO27" s="685">
        <v>100</v>
      </c>
      <c r="BP27" s="685"/>
      <c r="BQ27" s="685"/>
      <c r="BR27" s="685"/>
      <c r="BS27" s="631" t="s">
        <v>241</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348304</v>
      </c>
      <c r="CS27" s="624"/>
      <c r="CT27" s="624"/>
      <c r="CU27" s="624"/>
      <c r="CV27" s="624"/>
      <c r="CW27" s="624"/>
      <c r="CX27" s="624"/>
      <c r="CY27" s="625"/>
      <c r="CZ27" s="628">
        <v>5.0999999999999996</v>
      </c>
      <c r="DA27" s="657"/>
      <c r="DB27" s="657"/>
      <c r="DC27" s="658"/>
      <c r="DD27" s="631">
        <v>141487</v>
      </c>
      <c r="DE27" s="624"/>
      <c r="DF27" s="624"/>
      <c r="DG27" s="624"/>
      <c r="DH27" s="624"/>
      <c r="DI27" s="624"/>
      <c r="DJ27" s="624"/>
      <c r="DK27" s="625"/>
      <c r="DL27" s="631">
        <v>135453</v>
      </c>
      <c r="DM27" s="624"/>
      <c r="DN27" s="624"/>
      <c r="DO27" s="624"/>
      <c r="DP27" s="624"/>
      <c r="DQ27" s="624"/>
      <c r="DR27" s="624"/>
      <c r="DS27" s="624"/>
      <c r="DT27" s="624"/>
      <c r="DU27" s="624"/>
      <c r="DV27" s="625"/>
      <c r="DW27" s="628">
        <v>4.4000000000000004</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v>78447</v>
      </c>
      <c r="S28" s="626"/>
      <c r="T28" s="626"/>
      <c r="U28" s="626"/>
      <c r="V28" s="626"/>
      <c r="W28" s="626"/>
      <c r="X28" s="626"/>
      <c r="Y28" s="627"/>
      <c r="Z28" s="685">
        <v>1.1000000000000001</v>
      </c>
      <c r="AA28" s="685"/>
      <c r="AB28" s="685"/>
      <c r="AC28" s="685"/>
      <c r="AD28" s="686">
        <v>78447</v>
      </c>
      <c r="AE28" s="686"/>
      <c r="AF28" s="686"/>
      <c r="AG28" s="686"/>
      <c r="AH28" s="686"/>
      <c r="AI28" s="686"/>
      <c r="AJ28" s="686"/>
      <c r="AK28" s="686"/>
      <c r="AL28" s="628">
        <v>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585193</v>
      </c>
      <c r="CS28" s="626"/>
      <c r="CT28" s="626"/>
      <c r="CU28" s="626"/>
      <c r="CV28" s="626"/>
      <c r="CW28" s="626"/>
      <c r="CX28" s="626"/>
      <c r="CY28" s="627"/>
      <c r="CZ28" s="628">
        <v>8.6</v>
      </c>
      <c r="DA28" s="657"/>
      <c r="DB28" s="657"/>
      <c r="DC28" s="658"/>
      <c r="DD28" s="631">
        <v>571128</v>
      </c>
      <c r="DE28" s="626"/>
      <c r="DF28" s="626"/>
      <c r="DG28" s="626"/>
      <c r="DH28" s="626"/>
      <c r="DI28" s="626"/>
      <c r="DJ28" s="626"/>
      <c r="DK28" s="627"/>
      <c r="DL28" s="631">
        <v>571128</v>
      </c>
      <c r="DM28" s="626"/>
      <c r="DN28" s="626"/>
      <c r="DO28" s="626"/>
      <c r="DP28" s="626"/>
      <c r="DQ28" s="626"/>
      <c r="DR28" s="626"/>
      <c r="DS28" s="626"/>
      <c r="DT28" s="626"/>
      <c r="DU28" s="626"/>
      <c r="DV28" s="627"/>
      <c r="DW28" s="628">
        <v>18.7</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1135782</v>
      </c>
      <c r="S29" s="626"/>
      <c r="T29" s="626"/>
      <c r="U29" s="626"/>
      <c r="V29" s="626"/>
      <c r="W29" s="626"/>
      <c r="X29" s="626"/>
      <c r="Y29" s="627"/>
      <c r="Z29" s="685">
        <v>15.9</v>
      </c>
      <c r="AA29" s="685"/>
      <c r="AB29" s="685"/>
      <c r="AC29" s="685"/>
      <c r="AD29" s="686" t="s">
        <v>137</v>
      </c>
      <c r="AE29" s="686"/>
      <c r="AF29" s="686"/>
      <c r="AG29" s="686"/>
      <c r="AH29" s="686"/>
      <c r="AI29" s="686"/>
      <c r="AJ29" s="686"/>
      <c r="AK29" s="686"/>
      <c r="AL29" s="628" t="s">
        <v>137</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584890</v>
      </c>
      <c r="CS29" s="624"/>
      <c r="CT29" s="624"/>
      <c r="CU29" s="624"/>
      <c r="CV29" s="624"/>
      <c r="CW29" s="624"/>
      <c r="CX29" s="624"/>
      <c r="CY29" s="625"/>
      <c r="CZ29" s="628">
        <v>8.6</v>
      </c>
      <c r="DA29" s="657"/>
      <c r="DB29" s="657"/>
      <c r="DC29" s="658"/>
      <c r="DD29" s="631">
        <v>570825</v>
      </c>
      <c r="DE29" s="624"/>
      <c r="DF29" s="624"/>
      <c r="DG29" s="624"/>
      <c r="DH29" s="624"/>
      <c r="DI29" s="624"/>
      <c r="DJ29" s="624"/>
      <c r="DK29" s="625"/>
      <c r="DL29" s="631">
        <v>570825</v>
      </c>
      <c r="DM29" s="624"/>
      <c r="DN29" s="624"/>
      <c r="DO29" s="624"/>
      <c r="DP29" s="624"/>
      <c r="DQ29" s="624"/>
      <c r="DR29" s="624"/>
      <c r="DS29" s="624"/>
      <c r="DT29" s="624"/>
      <c r="DU29" s="624"/>
      <c r="DV29" s="625"/>
      <c r="DW29" s="628">
        <v>18.7</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67787</v>
      </c>
      <c r="S30" s="626"/>
      <c r="T30" s="626"/>
      <c r="U30" s="626"/>
      <c r="V30" s="626"/>
      <c r="W30" s="626"/>
      <c r="X30" s="626"/>
      <c r="Y30" s="627"/>
      <c r="Z30" s="685">
        <v>1</v>
      </c>
      <c r="AA30" s="685"/>
      <c r="AB30" s="685"/>
      <c r="AC30" s="685"/>
      <c r="AD30" s="686" t="s">
        <v>241</v>
      </c>
      <c r="AE30" s="686"/>
      <c r="AF30" s="686"/>
      <c r="AG30" s="686"/>
      <c r="AH30" s="686"/>
      <c r="AI30" s="686"/>
      <c r="AJ30" s="686"/>
      <c r="AK30" s="686"/>
      <c r="AL30" s="628" t="s">
        <v>137</v>
      </c>
      <c r="AM30" s="629"/>
      <c r="AN30" s="629"/>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98.3</v>
      </c>
      <c r="BH30" s="704"/>
      <c r="BI30" s="704"/>
      <c r="BJ30" s="704"/>
      <c r="BK30" s="704"/>
      <c r="BL30" s="704"/>
      <c r="BM30" s="705">
        <v>91.7</v>
      </c>
      <c r="BN30" s="704"/>
      <c r="BO30" s="704"/>
      <c r="BP30" s="704"/>
      <c r="BQ30" s="706"/>
      <c r="BR30" s="703">
        <v>97.8</v>
      </c>
      <c r="BS30" s="704"/>
      <c r="BT30" s="704"/>
      <c r="BU30" s="704"/>
      <c r="BV30" s="704"/>
      <c r="BW30" s="704"/>
      <c r="BX30" s="705">
        <v>91.4</v>
      </c>
      <c r="BY30" s="704"/>
      <c r="BZ30" s="704"/>
      <c r="CA30" s="704"/>
      <c r="CB30" s="706"/>
      <c r="CD30" s="709"/>
      <c r="CE30" s="710"/>
      <c r="CF30" s="667" t="s">
        <v>313</v>
      </c>
      <c r="CG30" s="664"/>
      <c r="CH30" s="664"/>
      <c r="CI30" s="664"/>
      <c r="CJ30" s="664"/>
      <c r="CK30" s="664"/>
      <c r="CL30" s="664"/>
      <c r="CM30" s="664"/>
      <c r="CN30" s="664"/>
      <c r="CO30" s="664"/>
      <c r="CP30" s="664"/>
      <c r="CQ30" s="665"/>
      <c r="CR30" s="623">
        <v>552370</v>
      </c>
      <c r="CS30" s="626"/>
      <c r="CT30" s="626"/>
      <c r="CU30" s="626"/>
      <c r="CV30" s="626"/>
      <c r="CW30" s="626"/>
      <c r="CX30" s="626"/>
      <c r="CY30" s="627"/>
      <c r="CZ30" s="628">
        <v>8.1</v>
      </c>
      <c r="DA30" s="657"/>
      <c r="DB30" s="657"/>
      <c r="DC30" s="658"/>
      <c r="DD30" s="631">
        <v>538305</v>
      </c>
      <c r="DE30" s="626"/>
      <c r="DF30" s="626"/>
      <c r="DG30" s="626"/>
      <c r="DH30" s="626"/>
      <c r="DI30" s="626"/>
      <c r="DJ30" s="626"/>
      <c r="DK30" s="627"/>
      <c r="DL30" s="631">
        <v>538305</v>
      </c>
      <c r="DM30" s="626"/>
      <c r="DN30" s="626"/>
      <c r="DO30" s="626"/>
      <c r="DP30" s="626"/>
      <c r="DQ30" s="626"/>
      <c r="DR30" s="626"/>
      <c r="DS30" s="626"/>
      <c r="DT30" s="626"/>
      <c r="DU30" s="626"/>
      <c r="DV30" s="627"/>
      <c r="DW30" s="628">
        <v>17.600000000000001</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113372</v>
      </c>
      <c r="S31" s="626"/>
      <c r="T31" s="626"/>
      <c r="U31" s="626"/>
      <c r="V31" s="626"/>
      <c r="W31" s="626"/>
      <c r="X31" s="626"/>
      <c r="Y31" s="627"/>
      <c r="Z31" s="685">
        <v>1.6</v>
      </c>
      <c r="AA31" s="685"/>
      <c r="AB31" s="685"/>
      <c r="AC31" s="685"/>
      <c r="AD31" s="686" t="s">
        <v>241</v>
      </c>
      <c r="AE31" s="686"/>
      <c r="AF31" s="686"/>
      <c r="AG31" s="686"/>
      <c r="AH31" s="686"/>
      <c r="AI31" s="686"/>
      <c r="AJ31" s="686"/>
      <c r="AK31" s="686"/>
      <c r="AL31" s="628" t="s">
        <v>241</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98.2</v>
      </c>
      <c r="BH31" s="624"/>
      <c r="BI31" s="624"/>
      <c r="BJ31" s="624"/>
      <c r="BK31" s="624"/>
      <c r="BL31" s="624"/>
      <c r="BM31" s="629">
        <v>91.7</v>
      </c>
      <c r="BN31" s="702"/>
      <c r="BO31" s="702"/>
      <c r="BP31" s="702"/>
      <c r="BQ31" s="663"/>
      <c r="BR31" s="701">
        <v>97.3</v>
      </c>
      <c r="BS31" s="624"/>
      <c r="BT31" s="624"/>
      <c r="BU31" s="624"/>
      <c r="BV31" s="624"/>
      <c r="BW31" s="624"/>
      <c r="BX31" s="629">
        <v>91.5</v>
      </c>
      <c r="BY31" s="702"/>
      <c r="BZ31" s="702"/>
      <c r="CA31" s="702"/>
      <c r="CB31" s="663"/>
      <c r="CD31" s="709"/>
      <c r="CE31" s="710"/>
      <c r="CF31" s="667" t="s">
        <v>317</v>
      </c>
      <c r="CG31" s="664"/>
      <c r="CH31" s="664"/>
      <c r="CI31" s="664"/>
      <c r="CJ31" s="664"/>
      <c r="CK31" s="664"/>
      <c r="CL31" s="664"/>
      <c r="CM31" s="664"/>
      <c r="CN31" s="664"/>
      <c r="CO31" s="664"/>
      <c r="CP31" s="664"/>
      <c r="CQ31" s="665"/>
      <c r="CR31" s="623">
        <v>32520</v>
      </c>
      <c r="CS31" s="624"/>
      <c r="CT31" s="624"/>
      <c r="CU31" s="624"/>
      <c r="CV31" s="624"/>
      <c r="CW31" s="624"/>
      <c r="CX31" s="624"/>
      <c r="CY31" s="625"/>
      <c r="CZ31" s="628">
        <v>0.5</v>
      </c>
      <c r="DA31" s="657"/>
      <c r="DB31" s="657"/>
      <c r="DC31" s="658"/>
      <c r="DD31" s="631">
        <v>32520</v>
      </c>
      <c r="DE31" s="624"/>
      <c r="DF31" s="624"/>
      <c r="DG31" s="624"/>
      <c r="DH31" s="624"/>
      <c r="DI31" s="624"/>
      <c r="DJ31" s="624"/>
      <c r="DK31" s="625"/>
      <c r="DL31" s="631">
        <v>32520</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85240</v>
      </c>
      <c r="S32" s="626"/>
      <c r="T32" s="626"/>
      <c r="U32" s="626"/>
      <c r="V32" s="626"/>
      <c r="W32" s="626"/>
      <c r="X32" s="626"/>
      <c r="Y32" s="627"/>
      <c r="Z32" s="685">
        <v>1.2</v>
      </c>
      <c r="AA32" s="685"/>
      <c r="AB32" s="685"/>
      <c r="AC32" s="685"/>
      <c r="AD32" s="686" t="s">
        <v>137</v>
      </c>
      <c r="AE32" s="686"/>
      <c r="AF32" s="686"/>
      <c r="AG32" s="686"/>
      <c r="AH32" s="686"/>
      <c r="AI32" s="686"/>
      <c r="AJ32" s="686"/>
      <c r="AK32" s="686"/>
      <c r="AL32" s="628" t="s">
        <v>137</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96.4</v>
      </c>
      <c r="BH32" s="639"/>
      <c r="BI32" s="639"/>
      <c r="BJ32" s="639"/>
      <c r="BK32" s="639"/>
      <c r="BL32" s="639"/>
      <c r="BM32" s="683">
        <v>83.7</v>
      </c>
      <c r="BN32" s="639"/>
      <c r="BO32" s="639"/>
      <c r="BP32" s="639"/>
      <c r="BQ32" s="676"/>
      <c r="BR32" s="700">
        <v>95.8</v>
      </c>
      <c r="BS32" s="639"/>
      <c r="BT32" s="639"/>
      <c r="BU32" s="639"/>
      <c r="BV32" s="639"/>
      <c r="BW32" s="639"/>
      <c r="BX32" s="683">
        <v>82.7</v>
      </c>
      <c r="BY32" s="639"/>
      <c r="BZ32" s="639"/>
      <c r="CA32" s="639"/>
      <c r="CB32" s="676"/>
      <c r="CD32" s="711"/>
      <c r="CE32" s="712"/>
      <c r="CF32" s="667" t="s">
        <v>320</v>
      </c>
      <c r="CG32" s="664"/>
      <c r="CH32" s="664"/>
      <c r="CI32" s="664"/>
      <c r="CJ32" s="664"/>
      <c r="CK32" s="664"/>
      <c r="CL32" s="664"/>
      <c r="CM32" s="664"/>
      <c r="CN32" s="664"/>
      <c r="CO32" s="664"/>
      <c r="CP32" s="664"/>
      <c r="CQ32" s="665"/>
      <c r="CR32" s="623">
        <v>303</v>
      </c>
      <c r="CS32" s="626"/>
      <c r="CT32" s="626"/>
      <c r="CU32" s="626"/>
      <c r="CV32" s="626"/>
      <c r="CW32" s="626"/>
      <c r="CX32" s="626"/>
      <c r="CY32" s="627"/>
      <c r="CZ32" s="628">
        <v>0</v>
      </c>
      <c r="DA32" s="657"/>
      <c r="DB32" s="657"/>
      <c r="DC32" s="658"/>
      <c r="DD32" s="631">
        <v>303</v>
      </c>
      <c r="DE32" s="626"/>
      <c r="DF32" s="626"/>
      <c r="DG32" s="626"/>
      <c r="DH32" s="626"/>
      <c r="DI32" s="626"/>
      <c r="DJ32" s="626"/>
      <c r="DK32" s="627"/>
      <c r="DL32" s="631">
        <v>303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521572</v>
      </c>
      <c r="S33" s="626"/>
      <c r="T33" s="626"/>
      <c r="U33" s="626"/>
      <c r="V33" s="626"/>
      <c r="W33" s="626"/>
      <c r="X33" s="626"/>
      <c r="Y33" s="627"/>
      <c r="Z33" s="685">
        <v>7.3</v>
      </c>
      <c r="AA33" s="685"/>
      <c r="AB33" s="685"/>
      <c r="AC33" s="685"/>
      <c r="AD33" s="686" t="s">
        <v>241</v>
      </c>
      <c r="AE33" s="686"/>
      <c r="AF33" s="686"/>
      <c r="AG33" s="686"/>
      <c r="AH33" s="686"/>
      <c r="AI33" s="686"/>
      <c r="AJ33" s="686"/>
      <c r="AK33" s="686"/>
      <c r="AL33" s="628" t="s">
        <v>137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2643020</v>
      </c>
      <c r="CS33" s="624"/>
      <c r="CT33" s="624"/>
      <c r="CU33" s="624"/>
      <c r="CV33" s="624"/>
      <c r="CW33" s="624"/>
      <c r="CX33" s="624"/>
      <c r="CY33" s="625"/>
      <c r="CZ33" s="628">
        <v>38.700000000000003</v>
      </c>
      <c r="DA33" s="657"/>
      <c r="DB33" s="657"/>
      <c r="DC33" s="658"/>
      <c r="DD33" s="631">
        <v>1764482</v>
      </c>
      <c r="DE33" s="624"/>
      <c r="DF33" s="624"/>
      <c r="DG33" s="624"/>
      <c r="DH33" s="624"/>
      <c r="DI33" s="624"/>
      <c r="DJ33" s="624"/>
      <c r="DK33" s="625"/>
      <c r="DL33" s="631">
        <v>1172983</v>
      </c>
      <c r="DM33" s="624"/>
      <c r="DN33" s="624"/>
      <c r="DO33" s="624"/>
      <c r="DP33" s="624"/>
      <c r="DQ33" s="624"/>
      <c r="DR33" s="624"/>
      <c r="DS33" s="624"/>
      <c r="DT33" s="624"/>
      <c r="DU33" s="624"/>
      <c r="DV33" s="625"/>
      <c r="DW33" s="628">
        <v>38.4</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106023</v>
      </c>
      <c r="S34" s="626"/>
      <c r="T34" s="626"/>
      <c r="U34" s="626"/>
      <c r="V34" s="626"/>
      <c r="W34" s="626"/>
      <c r="X34" s="626"/>
      <c r="Y34" s="627"/>
      <c r="Z34" s="685">
        <v>1.5</v>
      </c>
      <c r="AA34" s="685"/>
      <c r="AB34" s="685"/>
      <c r="AC34" s="685"/>
      <c r="AD34" s="686" t="s">
        <v>137</v>
      </c>
      <c r="AE34" s="686"/>
      <c r="AF34" s="686"/>
      <c r="AG34" s="686"/>
      <c r="AH34" s="686"/>
      <c r="AI34" s="686"/>
      <c r="AJ34" s="686"/>
      <c r="AK34" s="686"/>
      <c r="AL34" s="628" t="s">
        <v>137</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1348062</v>
      </c>
      <c r="CS34" s="626"/>
      <c r="CT34" s="626"/>
      <c r="CU34" s="626"/>
      <c r="CV34" s="626"/>
      <c r="CW34" s="626"/>
      <c r="CX34" s="626"/>
      <c r="CY34" s="627"/>
      <c r="CZ34" s="628">
        <v>19.8</v>
      </c>
      <c r="DA34" s="657"/>
      <c r="DB34" s="657"/>
      <c r="DC34" s="658"/>
      <c r="DD34" s="631">
        <v>730669</v>
      </c>
      <c r="DE34" s="626"/>
      <c r="DF34" s="626"/>
      <c r="DG34" s="626"/>
      <c r="DH34" s="626"/>
      <c r="DI34" s="626"/>
      <c r="DJ34" s="626"/>
      <c r="DK34" s="627"/>
      <c r="DL34" s="631">
        <v>451509</v>
      </c>
      <c r="DM34" s="626"/>
      <c r="DN34" s="626"/>
      <c r="DO34" s="626"/>
      <c r="DP34" s="626"/>
      <c r="DQ34" s="626"/>
      <c r="DR34" s="626"/>
      <c r="DS34" s="626"/>
      <c r="DT34" s="626"/>
      <c r="DU34" s="626"/>
      <c r="DV34" s="627"/>
      <c r="DW34" s="628">
        <v>14.8</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888412</v>
      </c>
      <c r="S35" s="626"/>
      <c r="T35" s="626"/>
      <c r="U35" s="626"/>
      <c r="V35" s="626"/>
      <c r="W35" s="626"/>
      <c r="X35" s="626"/>
      <c r="Y35" s="627"/>
      <c r="Z35" s="685">
        <v>12.5</v>
      </c>
      <c r="AA35" s="685"/>
      <c r="AB35" s="685"/>
      <c r="AC35" s="685"/>
      <c r="AD35" s="686" t="s">
        <v>128</v>
      </c>
      <c r="AE35" s="686"/>
      <c r="AF35" s="686"/>
      <c r="AG35" s="686"/>
      <c r="AH35" s="686"/>
      <c r="AI35" s="686"/>
      <c r="AJ35" s="686"/>
      <c r="AK35" s="686"/>
      <c r="AL35" s="628" t="s">
        <v>137</v>
      </c>
      <c r="AM35" s="629"/>
      <c r="AN35" s="629"/>
      <c r="AO35" s="687"/>
      <c r="AP35" s="234"/>
      <c r="AQ35" s="691" t="s">
        <v>328</v>
      </c>
      <c r="AR35" s="692"/>
      <c r="AS35" s="692"/>
      <c r="AT35" s="692"/>
      <c r="AU35" s="692"/>
      <c r="AV35" s="692"/>
      <c r="AW35" s="692"/>
      <c r="AX35" s="692"/>
      <c r="AY35" s="693"/>
      <c r="AZ35" s="688">
        <v>392282</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t="s">
        <v>241</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43691</v>
      </c>
      <c r="CS35" s="624"/>
      <c r="CT35" s="624"/>
      <c r="CU35" s="624"/>
      <c r="CV35" s="624"/>
      <c r="CW35" s="624"/>
      <c r="CX35" s="624"/>
      <c r="CY35" s="625"/>
      <c r="CZ35" s="628">
        <v>0.6</v>
      </c>
      <c r="DA35" s="657"/>
      <c r="DB35" s="657"/>
      <c r="DC35" s="658"/>
      <c r="DD35" s="631">
        <v>39116</v>
      </c>
      <c r="DE35" s="624"/>
      <c r="DF35" s="624"/>
      <c r="DG35" s="624"/>
      <c r="DH35" s="624"/>
      <c r="DI35" s="624"/>
      <c r="DJ35" s="624"/>
      <c r="DK35" s="625"/>
      <c r="DL35" s="631">
        <v>25353</v>
      </c>
      <c r="DM35" s="624"/>
      <c r="DN35" s="624"/>
      <c r="DO35" s="624"/>
      <c r="DP35" s="624"/>
      <c r="DQ35" s="624"/>
      <c r="DR35" s="624"/>
      <c r="DS35" s="624"/>
      <c r="DT35" s="624"/>
      <c r="DU35" s="624"/>
      <c r="DV35" s="625"/>
      <c r="DW35" s="628">
        <v>0.8</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241</v>
      </c>
      <c r="S36" s="626"/>
      <c r="T36" s="626"/>
      <c r="U36" s="626"/>
      <c r="V36" s="626"/>
      <c r="W36" s="626"/>
      <c r="X36" s="626"/>
      <c r="Y36" s="627"/>
      <c r="Z36" s="685" t="s">
        <v>137</v>
      </c>
      <c r="AA36" s="685"/>
      <c r="AB36" s="685"/>
      <c r="AC36" s="685"/>
      <c r="AD36" s="686" t="s">
        <v>128</v>
      </c>
      <c r="AE36" s="686"/>
      <c r="AF36" s="686"/>
      <c r="AG36" s="686"/>
      <c r="AH36" s="686"/>
      <c r="AI36" s="686"/>
      <c r="AJ36" s="686"/>
      <c r="AK36" s="686"/>
      <c r="AL36" s="628" t="s">
        <v>128</v>
      </c>
      <c r="AM36" s="629"/>
      <c r="AN36" s="629"/>
      <c r="AO36" s="687"/>
      <c r="AQ36" s="660" t="s">
        <v>332</v>
      </c>
      <c r="AR36" s="661"/>
      <c r="AS36" s="661"/>
      <c r="AT36" s="661"/>
      <c r="AU36" s="661"/>
      <c r="AV36" s="661"/>
      <c r="AW36" s="661"/>
      <c r="AX36" s="661"/>
      <c r="AY36" s="662"/>
      <c r="AZ36" s="623">
        <v>74954</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t="s">
        <v>128</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652291</v>
      </c>
      <c r="CS36" s="626"/>
      <c r="CT36" s="626"/>
      <c r="CU36" s="626"/>
      <c r="CV36" s="626"/>
      <c r="CW36" s="626"/>
      <c r="CX36" s="626"/>
      <c r="CY36" s="627"/>
      <c r="CZ36" s="628">
        <v>9.6</v>
      </c>
      <c r="DA36" s="657"/>
      <c r="DB36" s="657"/>
      <c r="DC36" s="658"/>
      <c r="DD36" s="631">
        <v>493422</v>
      </c>
      <c r="DE36" s="626"/>
      <c r="DF36" s="626"/>
      <c r="DG36" s="626"/>
      <c r="DH36" s="626"/>
      <c r="DI36" s="626"/>
      <c r="DJ36" s="626"/>
      <c r="DK36" s="627"/>
      <c r="DL36" s="631">
        <v>423712</v>
      </c>
      <c r="DM36" s="626"/>
      <c r="DN36" s="626"/>
      <c r="DO36" s="626"/>
      <c r="DP36" s="626"/>
      <c r="DQ36" s="626"/>
      <c r="DR36" s="626"/>
      <c r="DS36" s="626"/>
      <c r="DT36" s="626"/>
      <c r="DU36" s="626"/>
      <c r="DV36" s="627"/>
      <c r="DW36" s="628">
        <v>13.9</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116412</v>
      </c>
      <c r="S37" s="626"/>
      <c r="T37" s="626"/>
      <c r="U37" s="626"/>
      <c r="V37" s="626"/>
      <c r="W37" s="626"/>
      <c r="X37" s="626"/>
      <c r="Y37" s="627"/>
      <c r="Z37" s="685">
        <v>1.6</v>
      </c>
      <c r="AA37" s="685"/>
      <c r="AB37" s="685"/>
      <c r="AC37" s="685"/>
      <c r="AD37" s="686" t="s">
        <v>128</v>
      </c>
      <c r="AE37" s="686"/>
      <c r="AF37" s="686"/>
      <c r="AG37" s="686"/>
      <c r="AH37" s="686"/>
      <c r="AI37" s="686"/>
      <c r="AJ37" s="686"/>
      <c r="AK37" s="686"/>
      <c r="AL37" s="628" t="s">
        <v>128</v>
      </c>
      <c r="AM37" s="629"/>
      <c r="AN37" s="629"/>
      <c r="AO37" s="687"/>
      <c r="AQ37" s="660" t="s">
        <v>336</v>
      </c>
      <c r="AR37" s="661"/>
      <c r="AS37" s="661"/>
      <c r="AT37" s="661"/>
      <c r="AU37" s="661"/>
      <c r="AV37" s="661"/>
      <c r="AW37" s="661"/>
      <c r="AX37" s="661"/>
      <c r="AY37" s="662"/>
      <c r="AZ37" s="623" t="s">
        <v>137</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987</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378309</v>
      </c>
      <c r="CS37" s="624"/>
      <c r="CT37" s="624"/>
      <c r="CU37" s="624"/>
      <c r="CV37" s="624"/>
      <c r="CW37" s="624"/>
      <c r="CX37" s="624"/>
      <c r="CY37" s="625"/>
      <c r="CZ37" s="628">
        <v>5.5</v>
      </c>
      <c r="DA37" s="657"/>
      <c r="DB37" s="657"/>
      <c r="DC37" s="658"/>
      <c r="DD37" s="631">
        <v>344341</v>
      </c>
      <c r="DE37" s="624"/>
      <c r="DF37" s="624"/>
      <c r="DG37" s="624"/>
      <c r="DH37" s="624"/>
      <c r="DI37" s="624"/>
      <c r="DJ37" s="624"/>
      <c r="DK37" s="625"/>
      <c r="DL37" s="631">
        <v>293220</v>
      </c>
      <c r="DM37" s="624"/>
      <c r="DN37" s="624"/>
      <c r="DO37" s="624"/>
      <c r="DP37" s="624"/>
      <c r="DQ37" s="624"/>
      <c r="DR37" s="624"/>
      <c r="DS37" s="624"/>
      <c r="DT37" s="624"/>
      <c r="DU37" s="624"/>
      <c r="DV37" s="625"/>
      <c r="DW37" s="628">
        <v>9.6</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7134235</v>
      </c>
      <c r="S38" s="675"/>
      <c r="T38" s="675"/>
      <c r="U38" s="675"/>
      <c r="V38" s="675"/>
      <c r="W38" s="675"/>
      <c r="X38" s="675"/>
      <c r="Y38" s="680"/>
      <c r="Z38" s="681">
        <v>100</v>
      </c>
      <c r="AA38" s="681"/>
      <c r="AB38" s="681"/>
      <c r="AC38" s="681"/>
      <c r="AD38" s="682">
        <v>2942153</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137</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1539</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392282</v>
      </c>
      <c r="CS38" s="626"/>
      <c r="CT38" s="626"/>
      <c r="CU38" s="626"/>
      <c r="CV38" s="626"/>
      <c r="CW38" s="626"/>
      <c r="CX38" s="626"/>
      <c r="CY38" s="627"/>
      <c r="CZ38" s="628">
        <v>5.7</v>
      </c>
      <c r="DA38" s="657"/>
      <c r="DB38" s="657"/>
      <c r="DC38" s="658"/>
      <c r="DD38" s="631">
        <v>350228</v>
      </c>
      <c r="DE38" s="626"/>
      <c r="DF38" s="626"/>
      <c r="DG38" s="626"/>
      <c r="DH38" s="626"/>
      <c r="DI38" s="626"/>
      <c r="DJ38" s="626"/>
      <c r="DK38" s="627"/>
      <c r="DL38" s="631">
        <v>272409</v>
      </c>
      <c r="DM38" s="626"/>
      <c r="DN38" s="626"/>
      <c r="DO38" s="626"/>
      <c r="DP38" s="626"/>
      <c r="DQ38" s="626"/>
      <c r="DR38" s="626"/>
      <c r="DS38" s="626"/>
      <c r="DT38" s="626"/>
      <c r="DU38" s="626"/>
      <c r="DV38" s="627"/>
      <c r="DW38" s="628">
        <v>8.9</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137</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61</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206694</v>
      </c>
      <c r="CS39" s="624"/>
      <c r="CT39" s="624"/>
      <c r="CU39" s="624"/>
      <c r="CV39" s="624"/>
      <c r="CW39" s="624"/>
      <c r="CX39" s="624"/>
      <c r="CY39" s="625"/>
      <c r="CZ39" s="628">
        <v>3</v>
      </c>
      <c r="DA39" s="657"/>
      <c r="DB39" s="657"/>
      <c r="DC39" s="658"/>
      <c r="DD39" s="631">
        <v>151047</v>
      </c>
      <c r="DE39" s="624"/>
      <c r="DF39" s="624"/>
      <c r="DG39" s="624"/>
      <c r="DH39" s="624"/>
      <c r="DI39" s="624"/>
      <c r="DJ39" s="624"/>
      <c r="DK39" s="625"/>
      <c r="DL39" s="631" t="s">
        <v>137</v>
      </c>
      <c r="DM39" s="624"/>
      <c r="DN39" s="624"/>
      <c r="DO39" s="624"/>
      <c r="DP39" s="624"/>
      <c r="DQ39" s="624"/>
      <c r="DR39" s="624"/>
      <c r="DS39" s="624"/>
      <c r="DT39" s="624"/>
      <c r="DU39" s="624"/>
      <c r="DV39" s="625"/>
      <c r="DW39" s="628" t="s">
        <v>137</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113013</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137</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t="s">
        <v>137</v>
      </c>
      <c r="CS40" s="626"/>
      <c r="CT40" s="626"/>
      <c r="CU40" s="626"/>
      <c r="CV40" s="626"/>
      <c r="CW40" s="626"/>
      <c r="CX40" s="626"/>
      <c r="CY40" s="627"/>
      <c r="CZ40" s="628" t="s">
        <v>137</v>
      </c>
      <c r="DA40" s="657"/>
      <c r="DB40" s="657"/>
      <c r="DC40" s="658"/>
      <c r="DD40" s="631" t="s">
        <v>137</v>
      </c>
      <c r="DE40" s="626"/>
      <c r="DF40" s="626"/>
      <c r="DG40" s="626"/>
      <c r="DH40" s="626"/>
      <c r="DI40" s="626"/>
      <c r="DJ40" s="626"/>
      <c r="DK40" s="627"/>
      <c r="DL40" s="631" t="s">
        <v>241</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204315</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350</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137</v>
      </c>
      <c r="CS41" s="624"/>
      <c r="CT41" s="624"/>
      <c r="CU41" s="624"/>
      <c r="CV41" s="624"/>
      <c r="CW41" s="624"/>
      <c r="CX41" s="624"/>
      <c r="CY41" s="625"/>
      <c r="CZ41" s="628" t="s">
        <v>137</v>
      </c>
      <c r="DA41" s="657"/>
      <c r="DB41" s="657"/>
      <c r="DC41" s="658"/>
      <c r="DD41" s="631" t="s">
        <v>137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2413580</v>
      </c>
      <c r="CS42" s="626"/>
      <c r="CT42" s="626"/>
      <c r="CU42" s="626"/>
      <c r="CV42" s="626"/>
      <c r="CW42" s="626"/>
      <c r="CX42" s="626"/>
      <c r="CY42" s="627"/>
      <c r="CZ42" s="628">
        <v>35.4</v>
      </c>
      <c r="DA42" s="629"/>
      <c r="DB42" s="629"/>
      <c r="DC42" s="630"/>
      <c r="DD42" s="631">
        <v>268976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t="s">
        <v>137</v>
      </c>
      <c r="CS43" s="624"/>
      <c r="CT43" s="624"/>
      <c r="CU43" s="624"/>
      <c r="CV43" s="624"/>
      <c r="CW43" s="624"/>
      <c r="CX43" s="624"/>
      <c r="CY43" s="625"/>
      <c r="CZ43" s="628" t="s">
        <v>128</v>
      </c>
      <c r="DA43" s="657"/>
      <c r="DB43" s="657"/>
      <c r="DC43" s="658"/>
      <c r="DD43" s="631" t="s">
        <v>128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2382415</v>
      </c>
      <c r="CS44" s="626"/>
      <c r="CT44" s="626"/>
      <c r="CU44" s="626"/>
      <c r="CV44" s="626"/>
      <c r="CW44" s="626"/>
      <c r="CX44" s="626"/>
      <c r="CY44" s="627"/>
      <c r="CZ44" s="628">
        <v>34.9</v>
      </c>
      <c r="DA44" s="629"/>
      <c r="DB44" s="629"/>
      <c r="DC44" s="630"/>
      <c r="DD44" s="631">
        <v>250559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2060478</v>
      </c>
      <c r="CS45" s="624"/>
      <c r="CT45" s="624"/>
      <c r="CU45" s="624"/>
      <c r="CV45" s="624"/>
      <c r="CW45" s="624"/>
      <c r="CX45" s="624"/>
      <c r="CY45" s="625"/>
      <c r="CZ45" s="628">
        <v>30.2</v>
      </c>
      <c r="DA45" s="657"/>
      <c r="DB45" s="657"/>
      <c r="DC45" s="658"/>
      <c r="DD45" s="631">
        <v>156722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321937</v>
      </c>
      <c r="CS46" s="626"/>
      <c r="CT46" s="626"/>
      <c r="CU46" s="626"/>
      <c r="CV46" s="626"/>
      <c r="CW46" s="626"/>
      <c r="CX46" s="626"/>
      <c r="CY46" s="627"/>
      <c r="CZ46" s="628">
        <v>4.7</v>
      </c>
      <c r="DA46" s="629"/>
      <c r="DB46" s="629"/>
      <c r="DC46" s="630"/>
      <c r="DD46" s="631">
        <v>93837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31165</v>
      </c>
      <c r="CS47" s="624"/>
      <c r="CT47" s="624"/>
      <c r="CU47" s="624"/>
      <c r="CV47" s="624"/>
      <c r="CW47" s="624"/>
      <c r="CX47" s="624"/>
      <c r="CY47" s="625"/>
      <c r="CZ47" s="628">
        <v>0.5</v>
      </c>
      <c r="DA47" s="657"/>
      <c r="DB47" s="657"/>
      <c r="DC47" s="658"/>
      <c r="DD47" s="631">
        <v>18417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241</v>
      </c>
      <c r="CS48" s="626"/>
      <c r="CT48" s="626"/>
      <c r="CU48" s="626"/>
      <c r="CV48" s="626"/>
      <c r="CW48" s="626"/>
      <c r="CX48" s="626"/>
      <c r="CY48" s="627"/>
      <c r="CZ48" s="628" t="s">
        <v>137</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6822468</v>
      </c>
      <c r="CS49" s="639"/>
      <c r="CT49" s="639"/>
      <c r="CU49" s="639"/>
      <c r="CV49" s="639"/>
      <c r="CW49" s="639"/>
      <c r="CX49" s="639"/>
      <c r="CY49" s="640"/>
      <c r="CZ49" s="641">
        <v>100</v>
      </c>
      <c r="DA49" s="642"/>
      <c r="DB49" s="642"/>
      <c r="DC49" s="643"/>
      <c r="DD49" s="644">
        <v>3565613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Z3KcLK0vt4kVdwEssiQxkpHqbiK7prIuMFNioP+Cil//tsYzpCxpbGMmfcVa+CXJVeXK84PveN4hsGoG0RskUg==" saltValue="XrymSq4dZEtJvVkvRwhW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70" zoomScaleNormal="25" zoomScaleSheetLayoutView="70" workbookViewId="0">
      <selection activeCell="B68" sqref="B68:P7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7134</v>
      </c>
      <c r="R7" s="1156"/>
      <c r="S7" s="1156"/>
      <c r="T7" s="1156"/>
      <c r="U7" s="1156"/>
      <c r="V7" s="1156">
        <v>6822</v>
      </c>
      <c r="W7" s="1156"/>
      <c r="X7" s="1156"/>
      <c r="Y7" s="1156"/>
      <c r="Z7" s="1156"/>
      <c r="AA7" s="1156">
        <v>312</v>
      </c>
      <c r="AB7" s="1156"/>
      <c r="AC7" s="1156"/>
      <c r="AD7" s="1156"/>
      <c r="AE7" s="1157"/>
      <c r="AF7" s="1158">
        <v>232</v>
      </c>
      <c r="AG7" s="1159"/>
      <c r="AH7" s="1159"/>
      <c r="AI7" s="1159"/>
      <c r="AJ7" s="1160"/>
      <c r="AK7" s="1142">
        <v>0</v>
      </c>
      <c r="AL7" s="1143"/>
      <c r="AM7" s="1143"/>
      <c r="AN7" s="1143"/>
      <c r="AO7" s="1143"/>
      <c r="AP7" s="1143">
        <v>6101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571</v>
      </c>
      <c r="BT7" s="1147"/>
      <c r="BU7" s="1147"/>
      <c r="BV7" s="1147"/>
      <c r="BW7" s="1147"/>
      <c r="BX7" s="1147"/>
      <c r="BY7" s="1147"/>
      <c r="BZ7" s="1147"/>
      <c r="CA7" s="1147"/>
      <c r="CB7" s="1147"/>
      <c r="CC7" s="1147"/>
      <c r="CD7" s="1147"/>
      <c r="CE7" s="1147"/>
      <c r="CF7" s="1147"/>
      <c r="CG7" s="1148"/>
      <c r="CH7" s="1139">
        <v>3</v>
      </c>
      <c r="CI7" s="1140"/>
      <c r="CJ7" s="1140"/>
      <c r="CK7" s="1140"/>
      <c r="CL7" s="1141"/>
      <c r="CM7" s="1139">
        <v>38</v>
      </c>
      <c r="CN7" s="1140"/>
      <c r="CO7" s="1140"/>
      <c r="CP7" s="1140"/>
      <c r="CQ7" s="1141"/>
      <c r="CR7" s="1139">
        <v>25</v>
      </c>
      <c r="CS7" s="1140"/>
      <c r="CT7" s="1140"/>
      <c r="CU7" s="1140"/>
      <c r="CV7" s="1141"/>
      <c r="CW7" s="1139">
        <v>0</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572</v>
      </c>
      <c r="BT8" s="1066"/>
      <c r="BU8" s="1066"/>
      <c r="BV8" s="1066"/>
      <c r="BW8" s="1066"/>
      <c r="BX8" s="1066"/>
      <c r="BY8" s="1066"/>
      <c r="BZ8" s="1066"/>
      <c r="CA8" s="1066"/>
      <c r="CB8" s="1066"/>
      <c r="CC8" s="1066"/>
      <c r="CD8" s="1066"/>
      <c r="CE8" s="1066"/>
      <c r="CF8" s="1066"/>
      <c r="CG8" s="1067"/>
      <c r="CH8" s="1040">
        <v>2</v>
      </c>
      <c r="CI8" s="1041"/>
      <c r="CJ8" s="1041"/>
      <c r="CK8" s="1041"/>
      <c r="CL8" s="1042"/>
      <c r="CM8" s="1040">
        <v>5</v>
      </c>
      <c r="CN8" s="1041"/>
      <c r="CO8" s="1041"/>
      <c r="CP8" s="1041"/>
      <c r="CQ8" s="1042"/>
      <c r="CR8" s="1040">
        <v>1</v>
      </c>
      <c r="CS8" s="1041"/>
      <c r="CT8" s="1041"/>
      <c r="CU8" s="1041"/>
      <c r="CV8" s="1042"/>
      <c r="CW8" s="1040">
        <v>0</v>
      </c>
      <c r="CX8" s="1041"/>
      <c r="CY8" s="1041"/>
      <c r="CZ8" s="1041"/>
      <c r="DA8" s="1042"/>
      <c r="DB8" s="1040">
        <v>0</v>
      </c>
      <c r="DC8" s="1041"/>
      <c r="DD8" s="1041"/>
      <c r="DE8" s="1041"/>
      <c r="DF8" s="1042"/>
      <c r="DG8" s="1040">
        <v>0</v>
      </c>
      <c r="DH8" s="1041"/>
      <c r="DI8" s="1041"/>
      <c r="DJ8" s="1041"/>
      <c r="DK8" s="1042"/>
      <c r="DL8" s="1040">
        <v>0</v>
      </c>
      <c r="DM8" s="1041"/>
      <c r="DN8" s="1041"/>
      <c r="DO8" s="1041"/>
      <c r="DP8" s="1042"/>
      <c r="DQ8" s="1040">
        <v>0</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232</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137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787</v>
      </c>
      <c r="R28" s="1105"/>
      <c r="S28" s="1105"/>
      <c r="T28" s="1105"/>
      <c r="U28" s="1105"/>
      <c r="V28" s="1105">
        <v>787</v>
      </c>
      <c r="W28" s="1105"/>
      <c r="X28" s="1105"/>
      <c r="Y28" s="1105"/>
      <c r="Z28" s="1105"/>
      <c r="AA28" s="1105">
        <v>0</v>
      </c>
      <c r="AB28" s="1105"/>
      <c r="AC28" s="1105"/>
      <c r="AD28" s="1105"/>
      <c r="AE28" s="1106"/>
      <c r="AF28" s="1107" t="s">
        <v>401</v>
      </c>
      <c r="AG28" s="1105"/>
      <c r="AH28" s="1105"/>
      <c r="AI28" s="1105"/>
      <c r="AJ28" s="1108"/>
      <c r="AK28" s="1109">
        <v>113</v>
      </c>
      <c r="AL28" s="1097"/>
      <c r="AM28" s="1097"/>
      <c r="AN28" s="1097"/>
      <c r="AO28" s="1097"/>
      <c r="AP28" s="1097">
        <v>0</v>
      </c>
      <c r="AQ28" s="1097"/>
      <c r="AR28" s="1097"/>
      <c r="AS28" s="1097"/>
      <c r="AT28" s="1097"/>
      <c r="AU28" s="1097">
        <v>79</v>
      </c>
      <c r="AV28" s="1097"/>
      <c r="AW28" s="1097"/>
      <c r="AX28" s="1097"/>
      <c r="AY28" s="1097"/>
      <c r="AZ28" s="1098">
        <v>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58</v>
      </c>
      <c r="R29" s="1095"/>
      <c r="S29" s="1095"/>
      <c r="T29" s="1095"/>
      <c r="U29" s="1095"/>
      <c r="V29" s="1095">
        <v>55</v>
      </c>
      <c r="W29" s="1095"/>
      <c r="X29" s="1095"/>
      <c r="Y29" s="1095"/>
      <c r="Z29" s="1095"/>
      <c r="AA29" s="1095">
        <v>3</v>
      </c>
      <c r="AB29" s="1095"/>
      <c r="AC29" s="1095"/>
      <c r="AD29" s="1095"/>
      <c r="AE29" s="1096"/>
      <c r="AF29" s="1070">
        <v>3</v>
      </c>
      <c r="AG29" s="1071"/>
      <c r="AH29" s="1071"/>
      <c r="AI29" s="1071"/>
      <c r="AJ29" s="1072"/>
      <c r="AK29" s="1031">
        <v>22</v>
      </c>
      <c r="AL29" s="1022"/>
      <c r="AM29" s="1022"/>
      <c r="AN29" s="1022"/>
      <c r="AO29" s="1022"/>
      <c r="AP29" s="1022">
        <v>0</v>
      </c>
      <c r="AQ29" s="1022"/>
      <c r="AR29" s="1022"/>
      <c r="AS29" s="1022"/>
      <c r="AT29" s="1022"/>
      <c r="AU29" s="1022">
        <v>22</v>
      </c>
      <c r="AV29" s="1022"/>
      <c r="AW29" s="1022"/>
      <c r="AX29" s="1022"/>
      <c r="AY29" s="1022"/>
      <c r="AZ29" s="1093">
        <v>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171</v>
      </c>
      <c r="R30" s="1095"/>
      <c r="S30" s="1095"/>
      <c r="T30" s="1095"/>
      <c r="U30" s="1095"/>
      <c r="V30" s="1095">
        <v>146</v>
      </c>
      <c r="W30" s="1095"/>
      <c r="X30" s="1095"/>
      <c r="Y30" s="1095"/>
      <c r="Z30" s="1095"/>
      <c r="AA30" s="1095">
        <v>25</v>
      </c>
      <c r="AB30" s="1095"/>
      <c r="AC30" s="1095"/>
      <c r="AD30" s="1095"/>
      <c r="AE30" s="1096"/>
      <c r="AF30" s="1070">
        <v>25</v>
      </c>
      <c r="AG30" s="1071"/>
      <c r="AH30" s="1071"/>
      <c r="AI30" s="1071"/>
      <c r="AJ30" s="1072"/>
      <c r="AK30" s="1031">
        <v>76</v>
      </c>
      <c r="AL30" s="1022"/>
      <c r="AM30" s="1022"/>
      <c r="AN30" s="1022"/>
      <c r="AO30" s="1022"/>
      <c r="AP30" s="1022">
        <v>629</v>
      </c>
      <c r="AQ30" s="1022"/>
      <c r="AR30" s="1022"/>
      <c r="AS30" s="1022"/>
      <c r="AT30" s="1022"/>
      <c r="AU30" s="1022">
        <v>76</v>
      </c>
      <c r="AV30" s="1022"/>
      <c r="AW30" s="1022"/>
      <c r="AX30" s="1022"/>
      <c r="AY30" s="1022"/>
      <c r="AZ30" s="1093">
        <v>0</v>
      </c>
      <c r="BA30" s="1093"/>
      <c r="BB30" s="1093"/>
      <c r="BC30" s="1093"/>
      <c r="BD30" s="1093"/>
      <c r="BE30" s="1083" t="s">
        <v>404</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c r="C31" s="1089"/>
      <c r="D31" s="1089"/>
      <c r="E31" s="1089"/>
      <c r="F31" s="1089"/>
      <c r="G31" s="1089"/>
      <c r="H31" s="1089"/>
      <c r="I31" s="1089"/>
      <c r="J31" s="1089"/>
      <c r="K31" s="1089"/>
      <c r="L31" s="1089"/>
      <c r="M31" s="1089"/>
      <c r="N31" s="1089"/>
      <c r="O31" s="1089"/>
      <c r="P31" s="1090"/>
      <c r="Q31" s="1094"/>
      <c r="R31" s="1095"/>
      <c r="S31" s="1095"/>
      <c r="T31" s="1095"/>
      <c r="U31" s="1095"/>
      <c r="V31" s="1095"/>
      <c r="W31" s="1095"/>
      <c r="X31" s="1095"/>
      <c r="Y31" s="1095"/>
      <c r="Z31" s="1095"/>
      <c r="AA31" s="1095"/>
      <c r="AB31" s="1095"/>
      <c r="AC31" s="1095"/>
      <c r="AD31" s="1095"/>
      <c r="AE31" s="1096"/>
      <c r="AF31" s="1070"/>
      <c r="AG31" s="1071"/>
      <c r="AH31" s="1071"/>
      <c r="AI31" s="1071"/>
      <c r="AJ31" s="1072"/>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28</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392</v>
      </c>
      <c r="R66" s="1053"/>
      <c r="S66" s="1053"/>
      <c r="T66" s="1053"/>
      <c r="U66" s="1054"/>
      <c r="V66" s="1052" t="s">
        <v>409</v>
      </c>
      <c r="W66" s="1053"/>
      <c r="X66" s="1053"/>
      <c r="Y66" s="1053"/>
      <c r="Z66" s="1054"/>
      <c r="AA66" s="1052" t="s">
        <v>410</v>
      </c>
      <c r="AB66" s="1053"/>
      <c r="AC66" s="1053"/>
      <c r="AD66" s="1053"/>
      <c r="AE66" s="1054"/>
      <c r="AF66" s="1058" t="s">
        <v>411</v>
      </c>
      <c r="AG66" s="1059"/>
      <c r="AH66" s="1059"/>
      <c r="AI66" s="1059"/>
      <c r="AJ66" s="1060"/>
      <c r="AK66" s="1052" t="s">
        <v>396</v>
      </c>
      <c r="AL66" s="1047"/>
      <c r="AM66" s="1047"/>
      <c r="AN66" s="1047"/>
      <c r="AO66" s="1048"/>
      <c r="AP66" s="1052" t="s">
        <v>412</v>
      </c>
      <c r="AQ66" s="1053"/>
      <c r="AR66" s="1053"/>
      <c r="AS66" s="1053"/>
      <c r="AT66" s="1054"/>
      <c r="AU66" s="1052" t="s">
        <v>413</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562</v>
      </c>
      <c r="C68" s="1037"/>
      <c r="D68" s="1037"/>
      <c r="E68" s="1037"/>
      <c r="F68" s="1037"/>
      <c r="G68" s="1037"/>
      <c r="H68" s="1037"/>
      <c r="I68" s="1037"/>
      <c r="J68" s="1037"/>
      <c r="K68" s="1037"/>
      <c r="L68" s="1037"/>
      <c r="M68" s="1037"/>
      <c r="N68" s="1037"/>
      <c r="O68" s="1037"/>
      <c r="P68" s="1038"/>
      <c r="Q68" s="1039">
        <v>757</v>
      </c>
      <c r="R68" s="1033"/>
      <c r="S68" s="1033"/>
      <c r="T68" s="1033"/>
      <c r="U68" s="1033"/>
      <c r="V68" s="1033">
        <v>749</v>
      </c>
      <c r="W68" s="1033"/>
      <c r="X68" s="1033"/>
      <c r="Y68" s="1033"/>
      <c r="Z68" s="1033"/>
      <c r="AA68" s="1033">
        <v>8</v>
      </c>
      <c r="AB68" s="1033"/>
      <c r="AC68" s="1033"/>
      <c r="AD68" s="1033"/>
      <c r="AE68" s="1033"/>
      <c r="AF68" s="1033">
        <v>8</v>
      </c>
      <c r="AG68" s="1033"/>
      <c r="AH68" s="1033"/>
      <c r="AI68" s="1033"/>
      <c r="AJ68" s="1033"/>
      <c r="AK68" s="1033">
        <v>231</v>
      </c>
      <c r="AL68" s="1033"/>
      <c r="AM68" s="1033"/>
      <c r="AN68" s="1033"/>
      <c r="AO68" s="1033"/>
      <c r="AP68" s="1033">
        <v>0</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563</v>
      </c>
      <c r="C69" s="1026"/>
      <c r="D69" s="1026"/>
      <c r="E69" s="1026"/>
      <c r="F69" s="1026"/>
      <c r="G69" s="1026"/>
      <c r="H69" s="1026"/>
      <c r="I69" s="1026"/>
      <c r="J69" s="1026"/>
      <c r="K69" s="1026"/>
      <c r="L69" s="1026"/>
      <c r="M69" s="1026"/>
      <c r="N69" s="1026"/>
      <c r="O69" s="1026"/>
      <c r="P69" s="1027"/>
      <c r="Q69" s="1028">
        <v>3494</v>
      </c>
      <c r="R69" s="1022"/>
      <c r="S69" s="1022"/>
      <c r="T69" s="1022"/>
      <c r="U69" s="1022"/>
      <c r="V69" s="1022">
        <v>2787</v>
      </c>
      <c r="W69" s="1022"/>
      <c r="X69" s="1022"/>
      <c r="Y69" s="1022"/>
      <c r="Z69" s="1022"/>
      <c r="AA69" s="1022">
        <v>707</v>
      </c>
      <c r="AB69" s="1022"/>
      <c r="AC69" s="1022"/>
      <c r="AD69" s="1022"/>
      <c r="AE69" s="1022"/>
      <c r="AF69" s="1022">
        <v>707</v>
      </c>
      <c r="AG69" s="1022"/>
      <c r="AH69" s="1022"/>
      <c r="AI69" s="1022"/>
      <c r="AJ69" s="1022"/>
      <c r="AK69" s="1022">
        <v>1110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564</v>
      </c>
      <c r="C70" s="1026"/>
      <c r="D70" s="1026"/>
      <c r="E70" s="1026"/>
      <c r="F70" s="1026"/>
      <c r="G70" s="1026"/>
      <c r="H70" s="1026"/>
      <c r="I70" s="1026"/>
      <c r="J70" s="1026"/>
      <c r="K70" s="1026"/>
      <c r="L70" s="1026"/>
      <c r="M70" s="1026"/>
      <c r="N70" s="1026"/>
      <c r="O70" s="1026"/>
      <c r="P70" s="1027"/>
      <c r="Q70" s="1028">
        <v>211</v>
      </c>
      <c r="R70" s="1022"/>
      <c r="S70" s="1022"/>
      <c r="T70" s="1022"/>
      <c r="U70" s="1022"/>
      <c r="V70" s="1022">
        <v>200</v>
      </c>
      <c r="W70" s="1022"/>
      <c r="X70" s="1022"/>
      <c r="Y70" s="1022"/>
      <c r="Z70" s="1022"/>
      <c r="AA70" s="1022">
        <v>11</v>
      </c>
      <c r="AB70" s="1022"/>
      <c r="AC70" s="1022"/>
      <c r="AD70" s="1022"/>
      <c r="AE70" s="1022"/>
      <c r="AF70" s="1022">
        <v>11</v>
      </c>
      <c r="AG70" s="1022"/>
      <c r="AH70" s="1022"/>
      <c r="AI70" s="1022"/>
      <c r="AJ70" s="1022"/>
      <c r="AK70" s="1022">
        <v>0</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565</v>
      </c>
      <c r="C71" s="1026"/>
      <c r="D71" s="1026"/>
      <c r="E71" s="1026"/>
      <c r="F71" s="1026"/>
      <c r="G71" s="1026"/>
      <c r="H71" s="1026"/>
      <c r="I71" s="1026"/>
      <c r="J71" s="1026"/>
      <c r="K71" s="1026"/>
      <c r="L71" s="1026"/>
      <c r="M71" s="1026"/>
      <c r="N71" s="1026"/>
      <c r="O71" s="1026"/>
      <c r="P71" s="1027"/>
      <c r="Q71" s="1028">
        <v>9353</v>
      </c>
      <c r="R71" s="1022"/>
      <c r="S71" s="1022"/>
      <c r="T71" s="1022"/>
      <c r="U71" s="1022"/>
      <c r="V71" s="1022">
        <v>8371</v>
      </c>
      <c r="W71" s="1022"/>
      <c r="X71" s="1022"/>
      <c r="Y71" s="1022"/>
      <c r="Z71" s="1022"/>
      <c r="AA71" s="1022">
        <v>982</v>
      </c>
      <c r="AB71" s="1022"/>
      <c r="AC71" s="1022"/>
      <c r="AD71" s="1022"/>
      <c r="AE71" s="1022"/>
      <c r="AF71" s="1022">
        <v>982</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566</v>
      </c>
      <c r="C72" s="1026"/>
      <c r="D72" s="1026"/>
      <c r="E72" s="1026"/>
      <c r="F72" s="1026"/>
      <c r="G72" s="1026"/>
      <c r="H72" s="1026"/>
      <c r="I72" s="1026"/>
      <c r="J72" s="1026"/>
      <c r="K72" s="1026"/>
      <c r="L72" s="1026"/>
      <c r="M72" s="1026"/>
      <c r="N72" s="1026"/>
      <c r="O72" s="1026"/>
      <c r="P72" s="1027"/>
      <c r="Q72" s="1028">
        <v>1</v>
      </c>
      <c r="R72" s="1022"/>
      <c r="S72" s="1022"/>
      <c r="T72" s="1022"/>
      <c r="U72" s="1022"/>
      <c r="V72" s="1022">
        <v>1</v>
      </c>
      <c r="W72" s="1022"/>
      <c r="X72" s="1022"/>
      <c r="Y72" s="1022"/>
      <c r="Z72" s="1022"/>
      <c r="AA72" s="1022">
        <v>0</v>
      </c>
      <c r="AB72" s="1022"/>
      <c r="AC72" s="1022"/>
      <c r="AD72" s="1022"/>
      <c r="AE72" s="1022"/>
      <c r="AF72" s="1022">
        <v>0</v>
      </c>
      <c r="AG72" s="1022"/>
      <c r="AH72" s="1022"/>
      <c r="AI72" s="1022"/>
      <c r="AJ72" s="1022"/>
      <c r="AK72" s="1022">
        <v>0</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567</v>
      </c>
      <c r="C73" s="1026"/>
      <c r="D73" s="1026"/>
      <c r="E73" s="1026"/>
      <c r="F73" s="1026"/>
      <c r="G73" s="1026"/>
      <c r="H73" s="1026"/>
      <c r="I73" s="1026"/>
      <c r="J73" s="1026"/>
      <c r="K73" s="1026"/>
      <c r="L73" s="1026"/>
      <c r="M73" s="1026"/>
      <c r="N73" s="1026"/>
      <c r="O73" s="1026"/>
      <c r="P73" s="1027"/>
      <c r="Q73" s="1028">
        <v>34</v>
      </c>
      <c r="R73" s="1022"/>
      <c r="S73" s="1022"/>
      <c r="T73" s="1022"/>
      <c r="U73" s="1022"/>
      <c r="V73" s="1022">
        <v>33</v>
      </c>
      <c r="W73" s="1022"/>
      <c r="X73" s="1022"/>
      <c r="Y73" s="1022"/>
      <c r="Z73" s="1022"/>
      <c r="AA73" s="1022">
        <v>1</v>
      </c>
      <c r="AB73" s="1022"/>
      <c r="AC73" s="1022"/>
      <c r="AD73" s="1022"/>
      <c r="AE73" s="1022"/>
      <c r="AF73" s="1022">
        <v>1</v>
      </c>
      <c r="AG73" s="1022"/>
      <c r="AH73" s="1022"/>
      <c r="AI73" s="1022"/>
      <c r="AJ73" s="1022"/>
      <c r="AK73" s="1022">
        <v>5</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568</v>
      </c>
      <c r="C74" s="1026"/>
      <c r="D74" s="1026"/>
      <c r="E74" s="1026"/>
      <c r="F74" s="1026"/>
      <c r="G74" s="1026"/>
      <c r="H74" s="1026"/>
      <c r="I74" s="1026"/>
      <c r="J74" s="1026"/>
      <c r="K74" s="1026"/>
      <c r="L74" s="1026"/>
      <c r="M74" s="1026"/>
      <c r="N74" s="1026"/>
      <c r="O74" s="1026"/>
      <c r="P74" s="1027"/>
      <c r="Q74" s="1028">
        <v>0</v>
      </c>
      <c r="R74" s="1022"/>
      <c r="S74" s="1022"/>
      <c r="T74" s="1022"/>
      <c r="U74" s="1022"/>
      <c r="V74" s="1022">
        <v>0</v>
      </c>
      <c r="W74" s="1022"/>
      <c r="X74" s="1022"/>
      <c r="Y74" s="1022"/>
      <c r="Z74" s="1022"/>
      <c r="AA74" s="1022">
        <v>0</v>
      </c>
      <c r="AB74" s="1022"/>
      <c r="AC74" s="1022"/>
      <c r="AD74" s="1022"/>
      <c r="AE74" s="1022"/>
      <c r="AF74" s="1022">
        <v>0</v>
      </c>
      <c r="AG74" s="1022"/>
      <c r="AH74" s="1022"/>
      <c r="AI74" s="1022"/>
      <c r="AJ74" s="1022"/>
      <c r="AK74" s="1022">
        <v>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569</v>
      </c>
      <c r="C75" s="1026"/>
      <c r="D75" s="1026"/>
      <c r="E75" s="1026"/>
      <c r="F75" s="1026"/>
      <c r="G75" s="1026"/>
      <c r="H75" s="1026"/>
      <c r="I75" s="1026"/>
      <c r="J75" s="1026"/>
      <c r="K75" s="1026"/>
      <c r="L75" s="1026"/>
      <c r="M75" s="1026"/>
      <c r="N75" s="1026"/>
      <c r="O75" s="1026"/>
      <c r="P75" s="1027"/>
      <c r="Q75" s="1029">
        <v>147</v>
      </c>
      <c r="R75" s="1030"/>
      <c r="S75" s="1030"/>
      <c r="T75" s="1030"/>
      <c r="U75" s="1031"/>
      <c r="V75" s="1032">
        <v>143</v>
      </c>
      <c r="W75" s="1030"/>
      <c r="X75" s="1030"/>
      <c r="Y75" s="1030"/>
      <c r="Z75" s="1031"/>
      <c r="AA75" s="1032">
        <v>4</v>
      </c>
      <c r="AB75" s="1030"/>
      <c r="AC75" s="1030"/>
      <c r="AD75" s="1030"/>
      <c r="AE75" s="1031"/>
      <c r="AF75" s="1032">
        <v>4</v>
      </c>
      <c r="AG75" s="1030"/>
      <c r="AH75" s="1030"/>
      <c r="AI75" s="1030"/>
      <c r="AJ75" s="1031"/>
      <c r="AK75" s="1032">
        <v>1</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570</v>
      </c>
      <c r="C76" s="1026"/>
      <c r="D76" s="1026"/>
      <c r="E76" s="1026"/>
      <c r="F76" s="1026"/>
      <c r="G76" s="1026"/>
      <c r="H76" s="1026"/>
      <c r="I76" s="1026"/>
      <c r="J76" s="1026"/>
      <c r="K76" s="1026"/>
      <c r="L76" s="1026"/>
      <c r="M76" s="1026"/>
      <c r="N76" s="1026"/>
      <c r="O76" s="1026"/>
      <c r="P76" s="1027"/>
      <c r="Q76" s="1029">
        <v>17</v>
      </c>
      <c r="R76" s="1030"/>
      <c r="S76" s="1030"/>
      <c r="T76" s="1030"/>
      <c r="U76" s="1031"/>
      <c r="V76" s="1032">
        <v>14</v>
      </c>
      <c r="W76" s="1030"/>
      <c r="X76" s="1030"/>
      <c r="Y76" s="1030"/>
      <c r="Z76" s="1031"/>
      <c r="AA76" s="1032">
        <v>3</v>
      </c>
      <c r="AB76" s="1030"/>
      <c r="AC76" s="1030"/>
      <c r="AD76" s="1030"/>
      <c r="AE76" s="1031"/>
      <c r="AF76" s="1032">
        <v>3</v>
      </c>
      <c r="AG76" s="1030"/>
      <c r="AH76" s="1030"/>
      <c r="AI76" s="1030"/>
      <c r="AJ76" s="1031"/>
      <c r="AK76" s="1032">
        <v>0</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307</v>
      </c>
      <c r="AG109" s="945"/>
      <c r="AH109" s="945"/>
      <c r="AI109" s="945"/>
      <c r="AJ109" s="946"/>
      <c r="AK109" s="947" t="s">
        <v>306</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307</v>
      </c>
      <c r="BW109" s="945"/>
      <c r="BX109" s="945"/>
      <c r="BY109" s="945"/>
      <c r="BZ109" s="946"/>
      <c r="CA109" s="947" t="s">
        <v>306</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307</v>
      </c>
      <c r="DM109" s="945"/>
      <c r="DN109" s="945"/>
      <c r="DO109" s="945"/>
      <c r="DP109" s="946"/>
      <c r="DQ109" s="947" t="s">
        <v>306</v>
      </c>
      <c r="DR109" s="945"/>
      <c r="DS109" s="945"/>
      <c r="DT109" s="945"/>
      <c r="DU109" s="946"/>
      <c r="DV109" s="947" t="s">
        <v>424</v>
      </c>
      <c r="DW109" s="945"/>
      <c r="DX109" s="945"/>
      <c r="DY109" s="945"/>
      <c r="DZ109" s="976"/>
    </row>
    <row r="110" spans="1:131" s="246" customFormat="1" ht="26.25" customHeight="1" x14ac:dyDescent="0.15">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608603</v>
      </c>
      <c r="AB110" s="938"/>
      <c r="AC110" s="938"/>
      <c r="AD110" s="938"/>
      <c r="AE110" s="939"/>
      <c r="AF110" s="940">
        <v>628119</v>
      </c>
      <c r="AG110" s="938"/>
      <c r="AH110" s="938"/>
      <c r="AI110" s="938"/>
      <c r="AJ110" s="939"/>
      <c r="AK110" s="940">
        <v>584890</v>
      </c>
      <c r="AL110" s="938"/>
      <c r="AM110" s="938"/>
      <c r="AN110" s="938"/>
      <c r="AO110" s="939"/>
      <c r="AP110" s="941">
        <v>23.6</v>
      </c>
      <c r="AQ110" s="942"/>
      <c r="AR110" s="942"/>
      <c r="AS110" s="942"/>
      <c r="AT110" s="943"/>
      <c r="AU110" s="977" t="s">
        <v>73</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5734802</v>
      </c>
      <c r="BR110" s="885"/>
      <c r="BS110" s="885"/>
      <c r="BT110" s="885"/>
      <c r="BU110" s="885"/>
      <c r="BV110" s="885">
        <v>5765255</v>
      </c>
      <c r="BW110" s="885"/>
      <c r="BX110" s="885"/>
      <c r="BY110" s="885"/>
      <c r="BZ110" s="885"/>
      <c r="CA110" s="885">
        <v>6101297</v>
      </c>
      <c r="CB110" s="885"/>
      <c r="CC110" s="885"/>
      <c r="CD110" s="885"/>
      <c r="CE110" s="885"/>
      <c r="CF110" s="909">
        <v>246.2</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401</v>
      </c>
      <c r="DH110" s="885"/>
      <c r="DI110" s="885"/>
      <c r="DJ110" s="885"/>
      <c r="DK110" s="885"/>
      <c r="DL110" s="885" t="s">
        <v>401</v>
      </c>
      <c r="DM110" s="885"/>
      <c r="DN110" s="885"/>
      <c r="DO110" s="885"/>
      <c r="DP110" s="885"/>
      <c r="DQ110" s="885" t="s">
        <v>401</v>
      </c>
      <c r="DR110" s="885"/>
      <c r="DS110" s="885"/>
      <c r="DT110" s="885"/>
      <c r="DU110" s="885"/>
      <c r="DV110" s="886" t="s">
        <v>430</v>
      </c>
      <c r="DW110" s="886"/>
      <c r="DX110" s="886"/>
      <c r="DY110" s="886"/>
      <c r="DZ110" s="887"/>
    </row>
    <row r="111" spans="1:131" s="246" customFormat="1" ht="26.25" customHeight="1" x14ac:dyDescent="0.15">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137</v>
      </c>
      <c r="AB111" s="966"/>
      <c r="AC111" s="966"/>
      <c r="AD111" s="966"/>
      <c r="AE111" s="967"/>
      <c r="AF111" s="968" t="s">
        <v>401</v>
      </c>
      <c r="AG111" s="966"/>
      <c r="AH111" s="966"/>
      <c r="AI111" s="966"/>
      <c r="AJ111" s="967"/>
      <c r="AK111" s="968" t="s">
        <v>137</v>
      </c>
      <c r="AL111" s="966"/>
      <c r="AM111" s="966"/>
      <c r="AN111" s="966"/>
      <c r="AO111" s="967"/>
      <c r="AP111" s="969" t="s">
        <v>401</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t="s">
        <v>430</v>
      </c>
      <c r="BR111" s="857"/>
      <c r="BS111" s="857"/>
      <c r="BT111" s="857"/>
      <c r="BU111" s="857"/>
      <c r="BV111" s="857" t="s">
        <v>137</v>
      </c>
      <c r="BW111" s="857"/>
      <c r="BX111" s="857"/>
      <c r="BY111" s="857"/>
      <c r="BZ111" s="857"/>
      <c r="CA111" s="857" t="s">
        <v>430</v>
      </c>
      <c r="CB111" s="857"/>
      <c r="CC111" s="857"/>
      <c r="CD111" s="857"/>
      <c r="CE111" s="857"/>
      <c r="CF111" s="918" t="s">
        <v>137</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430</v>
      </c>
      <c r="DH111" s="857"/>
      <c r="DI111" s="857"/>
      <c r="DJ111" s="857"/>
      <c r="DK111" s="857"/>
      <c r="DL111" s="857" t="s">
        <v>137</v>
      </c>
      <c r="DM111" s="857"/>
      <c r="DN111" s="857"/>
      <c r="DO111" s="857"/>
      <c r="DP111" s="857"/>
      <c r="DQ111" s="857" t="s">
        <v>137</v>
      </c>
      <c r="DR111" s="857"/>
      <c r="DS111" s="857"/>
      <c r="DT111" s="857"/>
      <c r="DU111" s="857"/>
      <c r="DV111" s="834" t="s">
        <v>401</v>
      </c>
      <c r="DW111" s="834"/>
      <c r="DX111" s="834"/>
      <c r="DY111" s="834"/>
      <c r="DZ111" s="835"/>
    </row>
    <row r="112" spans="1:131" s="246" customFormat="1" ht="26.25" customHeight="1" x14ac:dyDescent="0.15">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137</v>
      </c>
      <c r="AB112" s="820"/>
      <c r="AC112" s="820"/>
      <c r="AD112" s="820"/>
      <c r="AE112" s="821"/>
      <c r="AF112" s="822" t="s">
        <v>137</v>
      </c>
      <c r="AG112" s="820"/>
      <c r="AH112" s="820"/>
      <c r="AI112" s="820"/>
      <c r="AJ112" s="821"/>
      <c r="AK112" s="822" t="s">
        <v>401</v>
      </c>
      <c r="AL112" s="820"/>
      <c r="AM112" s="820"/>
      <c r="AN112" s="820"/>
      <c r="AO112" s="821"/>
      <c r="AP112" s="867" t="s">
        <v>137</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487124</v>
      </c>
      <c r="BR112" s="857"/>
      <c r="BS112" s="857"/>
      <c r="BT112" s="857"/>
      <c r="BU112" s="857"/>
      <c r="BV112" s="857">
        <v>473891</v>
      </c>
      <c r="BW112" s="857"/>
      <c r="BX112" s="857"/>
      <c r="BY112" s="857"/>
      <c r="BZ112" s="857"/>
      <c r="CA112" s="857">
        <v>461565</v>
      </c>
      <c r="CB112" s="857"/>
      <c r="CC112" s="857"/>
      <c r="CD112" s="857"/>
      <c r="CE112" s="857"/>
      <c r="CF112" s="918">
        <v>18.600000000000001</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137</v>
      </c>
      <c r="DH112" s="857"/>
      <c r="DI112" s="857"/>
      <c r="DJ112" s="857"/>
      <c r="DK112" s="857"/>
      <c r="DL112" s="857" t="s">
        <v>137</v>
      </c>
      <c r="DM112" s="857"/>
      <c r="DN112" s="857"/>
      <c r="DO112" s="857"/>
      <c r="DP112" s="857"/>
      <c r="DQ112" s="857" t="s">
        <v>401</v>
      </c>
      <c r="DR112" s="857"/>
      <c r="DS112" s="857"/>
      <c r="DT112" s="857"/>
      <c r="DU112" s="857"/>
      <c r="DV112" s="834" t="s">
        <v>430</v>
      </c>
      <c r="DW112" s="834"/>
      <c r="DX112" s="834"/>
      <c r="DY112" s="834"/>
      <c r="DZ112" s="835"/>
    </row>
    <row r="113" spans="1:130" s="246" customFormat="1" ht="26.25" customHeight="1" x14ac:dyDescent="0.15">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22559</v>
      </c>
      <c r="AB113" s="966"/>
      <c r="AC113" s="966"/>
      <c r="AD113" s="966"/>
      <c r="AE113" s="967"/>
      <c r="AF113" s="968">
        <v>27407</v>
      </c>
      <c r="AG113" s="966"/>
      <c r="AH113" s="966"/>
      <c r="AI113" s="966"/>
      <c r="AJ113" s="967"/>
      <c r="AK113" s="968">
        <v>30619</v>
      </c>
      <c r="AL113" s="966"/>
      <c r="AM113" s="966"/>
      <c r="AN113" s="966"/>
      <c r="AO113" s="967"/>
      <c r="AP113" s="969">
        <v>1.2</v>
      </c>
      <c r="AQ113" s="970"/>
      <c r="AR113" s="970"/>
      <c r="AS113" s="970"/>
      <c r="AT113" s="971"/>
      <c r="AU113" s="979"/>
      <c r="AV113" s="980"/>
      <c r="AW113" s="980"/>
      <c r="AX113" s="980"/>
      <c r="AY113" s="980"/>
      <c r="AZ113" s="855" t="s">
        <v>439</v>
      </c>
      <c r="BA113" s="790"/>
      <c r="BB113" s="790"/>
      <c r="BC113" s="790"/>
      <c r="BD113" s="790"/>
      <c r="BE113" s="790"/>
      <c r="BF113" s="790"/>
      <c r="BG113" s="790"/>
      <c r="BH113" s="790"/>
      <c r="BI113" s="790"/>
      <c r="BJ113" s="790"/>
      <c r="BK113" s="790"/>
      <c r="BL113" s="790"/>
      <c r="BM113" s="790"/>
      <c r="BN113" s="790"/>
      <c r="BO113" s="790"/>
      <c r="BP113" s="791"/>
      <c r="BQ113" s="856">
        <v>500561</v>
      </c>
      <c r="BR113" s="857"/>
      <c r="BS113" s="857"/>
      <c r="BT113" s="857"/>
      <c r="BU113" s="857"/>
      <c r="BV113" s="857">
        <v>406953</v>
      </c>
      <c r="BW113" s="857"/>
      <c r="BX113" s="857"/>
      <c r="BY113" s="857"/>
      <c r="BZ113" s="857"/>
      <c r="CA113" s="857">
        <v>346220</v>
      </c>
      <c r="CB113" s="857"/>
      <c r="CC113" s="857"/>
      <c r="CD113" s="857"/>
      <c r="CE113" s="857"/>
      <c r="CF113" s="918">
        <v>14</v>
      </c>
      <c r="CG113" s="919"/>
      <c r="CH113" s="919"/>
      <c r="CI113" s="919"/>
      <c r="CJ113" s="919"/>
      <c r="CK113" s="974"/>
      <c r="CL113" s="861"/>
      <c r="CM113" s="864" t="s">
        <v>440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137</v>
      </c>
      <c r="DH113" s="820"/>
      <c r="DI113" s="820"/>
      <c r="DJ113" s="820"/>
      <c r="DK113" s="821"/>
      <c r="DL113" s="822" t="s">
        <v>401</v>
      </c>
      <c r="DM113" s="820"/>
      <c r="DN113" s="820"/>
      <c r="DO113" s="820"/>
      <c r="DP113" s="821"/>
      <c r="DQ113" s="822" t="s">
        <v>401</v>
      </c>
      <c r="DR113" s="820"/>
      <c r="DS113" s="820"/>
      <c r="DT113" s="820"/>
      <c r="DU113" s="821"/>
      <c r="DV113" s="867" t="s">
        <v>430</v>
      </c>
      <c r="DW113" s="868"/>
      <c r="DX113" s="868"/>
      <c r="DY113" s="868"/>
      <c r="DZ113" s="869"/>
    </row>
    <row r="114" spans="1:130" s="246" customFormat="1" ht="26.25" customHeight="1" x14ac:dyDescent="0.15">
      <c r="A114" s="961"/>
      <c r="B114" s="962"/>
      <c r="C114" s="790" t="s">
        <v>441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46332</v>
      </c>
      <c r="AB114" s="820"/>
      <c r="AC114" s="820"/>
      <c r="AD114" s="820"/>
      <c r="AE114" s="821"/>
      <c r="AF114" s="822">
        <v>54397</v>
      </c>
      <c r="AG114" s="820"/>
      <c r="AH114" s="820"/>
      <c r="AI114" s="820"/>
      <c r="AJ114" s="821"/>
      <c r="AK114" s="822">
        <v>59451</v>
      </c>
      <c r="AL114" s="820"/>
      <c r="AM114" s="820"/>
      <c r="AN114" s="820"/>
      <c r="AO114" s="821"/>
      <c r="AP114" s="867">
        <v>2.4</v>
      </c>
      <c r="AQ114" s="868"/>
      <c r="AR114" s="868"/>
      <c r="AS114" s="868"/>
      <c r="AT114" s="869"/>
      <c r="AU114" s="979"/>
      <c r="AV114" s="980"/>
      <c r="AW114" s="980"/>
      <c r="AX114" s="980"/>
      <c r="AY114" s="980"/>
      <c r="AZ114" s="855" t="s">
        <v>442</v>
      </c>
      <c r="BA114" s="790"/>
      <c r="BB114" s="790"/>
      <c r="BC114" s="790"/>
      <c r="BD114" s="790"/>
      <c r="BE114" s="790"/>
      <c r="BF114" s="790"/>
      <c r="BG114" s="790"/>
      <c r="BH114" s="790"/>
      <c r="BI114" s="790"/>
      <c r="BJ114" s="790"/>
      <c r="BK114" s="790"/>
      <c r="BL114" s="790"/>
      <c r="BM114" s="790"/>
      <c r="BN114" s="790"/>
      <c r="BO114" s="790"/>
      <c r="BP114" s="791"/>
      <c r="BQ114" s="856">
        <v>226016</v>
      </c>
      <c r="BR114" s="857"/>
      <c r="BS114" s="857"/>
      <c r="BT114" s="857"/>
      <c r="BU114" s="857"/>
      <c r="BV114" s="857">
        <v>250853</v>
      </c>
      <c r="BW114" s="857"/>
      <c r="BX114" s="857"/>
      <c r="BY114" s="857"/>
      <c r="BZ114" s="857"/>
      <c r="CA114" s="857">
        <v>59784</v>
      </c>
      <c r="CB114" s="857"/>
      <c r="CC114" s="857"/>
      <c r="CD114" s="857"/>
      <c r="CE114" s="857"/>
      <c r="CF114" s="918">
        <v>2.4</v>
      </c>
      <c r="CG114" s="919"/>
      <c r="CH114" s="919"/>
      <c r="CI114" s="919"/>
      <c r="CJ114" s="919"/>
      <c r="CK114" s="974"/>
      <c r="CL114" s="861"/>
      <c r="CM114" s="864" t="s">
        <v>443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137</v>
      </c>
      <c r="DH114" s="820"/>
      <c r="DI114" s="820"/>
      <c r="DJ114" s="820"/>
      <c r="DK114" s="821"/>
      <c r="DL114" s="822" t="s">
        <v>137</v>
      </c>
      <c r="DM114" s="820"/>
      <c r="DN114" s="820"/>
      <c r="DO114" s="820"/>
      <c r="DP114" s="821"/>
      <c r="DQ114" s="822" t="s">
        <v>430</v>
      </c>
      <c r="DR114" s="820"/>
      <c r="DS114" s="820"/>
      <c r="DT114" s="820"/>
      <c r="DU114" s="821"/>
      <c r="DV114" s="867" t="s">
        <v>137</v>
      </c>
      <c r="DW114" s="868"/>
      <c r="DX114" s="868"/>
      <c r="DY114" s="868"/>
      <c r="DZ114" s="869"/>
    </row>
    <row r="115" spans="1:130" s="246" customFormat="1" ht="26.25" customHeight="1" x14ac:dyDescent="0.15">
      <c r="A115" s="961"/>
      <c r="B115" s="962"/>
      <c r="C115" s="790" t="s">
        <v>444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137</v>
      </c>
      <c r="AB115" s="966"/>
      <c r="AC115" s="966"/>
      <c r="AD115" s="966"/>
      <c r="AE115" s="967"/>
      <c r="AF115" s="968" t="s">
        <v>137</v>
      </c>
      <c r="AG115" s="966"/>
      <c r="AH115" s="966"/>
      <c r="AI115" s="966"/>
      <c r="AJ115" s="967"/>
      <c r="AK115" s="968" t="s">
        <v>401</v>
      </c>
      <c r="AL115" s="966"/>
      <c r="AM115" s="966"/>
      <c r="AN115" s="966"/>
      <c r="AO115" s="967"/>
      <c r="AP115" s="969" t="s">
        <v>401</v>
      </c>
      <c r="AQ115" s="970"/>
      <c r="AR115" s="970"/>
      <c r="AS115" s="970"/>
      <c r="AT115" s="971"/>
      <c r="AU115" s="979"/>
      <c r="AV115" s="980"/>
      <c r="AW115" s="980"/>
      <c r="AX115" s="980"/>
      <c r="AY115" s="980"/>
      <c r="AZ115" s="855" t="s">
        <v>445</v>
      </c>
      <c r="BA115" s="790"/>
      <c r="BB115" s="790"/>
      <c r="BC115" s="790"/>
      <c r="BD115" s="790"/>
      <c r="BE115" s="790"/>
      <c r="BF115" s="790"/>
      <c r="BG115" s="790"/>
      <c r="BH115" s="790"/>
      <c r="BI115" s="790"/>
      <c r="BJ115" s="790"/>
      <c r="BK115" s="790"/>
      <c r="BL115" s="790"/>
      <c r="BM115" s="790"/>
      <c r="BN115" s="790"/>
      <c r="BO115" s="790"/>
      <c r="BP115" s="791"/>
      <c r="BQ115" s="856" t="s">
        <v>446</v>
      </c>
      <c r="BR115" s="857"/>
      <c r="BS115" s="857"/>
      <c r="BT115" s="857"/>
      <c r="BU115" s="857"/>
      <c r="BV115" s="857" t="s">
        <v>430</v>
      </c>
      <c r="BW115" s="857"/>
      <c r="BX115" s="857"/>
      <c r="BY115" s="857"/>
      <c r="BZ115" s="857"/>
      <c r="CA115" s="857" t="s">
        <v>137</v>
      </c>
      <c r="CB115" s="857"/>
      <c r="CC115" s="857"/>
      <c r="CD115" s="857"/>
      <c r="CE115" s="857"/>
      <c r="CF115" s="918" t="s">
        <v>430</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137</v>
      </c>
      <c r="DH115" s="820"/>
      <c r="DI115" s="820"/>
      <c r="DJ115" s="820"/>
      <c r="DK115" s="821"/>
      <c r="DL115" s="822" t="s">
        <v>137</v>
      </c>
      <c r="DM115" s="820"/>
      <c r="DN115" s="820"/>
      <c r="DO115" s="820"/>
      <c r="DP115" s="821"/>
      <c r="DQ115" s="822" t="s">
        <v>137</v>
      </c>
      <c r="DR115" s="820"/>
      <c r="DS115" s="820"/>
      <c r="DT115" s="820"/>
      <c r="DU115" s="821"/>
      <c r="DV115" s="867" t="s">
        <v>401</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19</v>
      </c>
      <c r="AB116" s="820"/>
      <c r="AC116" s="820"/>
      <c r="AD116" s="820"/>
      <c r="AE116" s="821"/>
      <c r="AF116" s="822">
        <v>178</v>
      </c>
      <c r="AG116" s="820"/>
      <c r="AH116" s="820"/>
      <c r="AI116" s="820"/>
      <c r="AJ116" s="821"/>
      <c r="AK116" s="822">
        <v>41</v>
      </c>
      <c r="AL116" s="820"/>
      <c r="AM116" s="820"/>
      <c r="AN116" s="820"/>
      <c r="AO116" s="821"/>
      <c r="AP116" s="867">
        <v>0</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137</v>
      </c>
      <c r="BR116" s="857"/>
      <c r="BS116" s="857"/>
      <c r="BT116" s="857"/>
      <c r="BU116" s="857"/>
      <c r="BV116" s="857" t="s">
        <v>137</v>
      </c>
      <c r="BW116" s="857"/>
      <c r="BX116" s="857"/>
      <c r="BY116" s="857"/>
      <c r="BZ116" s="857"/>
      <c r="CA116" s="857" t="s">
        <v>430</v>
      </c>
      <c r="CB116" s="857"/>
      <c r="CC116" s="857"/>
      <c r="CD116" s="857"/>
      <c r="CE116" s="857"/>
      <c r="CF116" s="918" t="s">
        <v>430</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137</v>
      </c>
      <c r="DH116" s="820"/>
      <c r="DI116" s="820"/>
      <c r="DJ116" s="820"/>
      <c r="DK116" s="821"/>
      <c r="DL116" s="822" t="s">
        <v>401</v>
      </c>
      <c r="DM116" s="820"/>
      <c r="DN116" s="820"/>
      <c r="DO116" s="820"/>
      <c r="DP116" s="821"/>
      <c r="DQ116" s="822" t="s">
        <v>137</v>
      </c>
      <c r="DR116" s="820"/>
      <c r="DS116" s="820"/>
      <c r="DT116" s="820"/>
      <c r="DU116" s="821"/>
      <c r="DV116" s="867" t="s">
        <v>137</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677513</v>
      </c>
      <c r="AB117" s="952"/>
      <c r="AC117" s="952"/>
      <c r="AD117" s="952"/>
      <c r="AE117" s="953"/>
      <c r="AF117" s="954">
        <v>710101</v>
      </c>
      <c r="AG117" s="952"/>
      <c r="AH117" s="952"/>
      <c r="AI117" s="952"/>
      <c r="AJ117" s="953"/>
      <c r="AK117" s="954">
        <v>675001</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137</v>
      </c>
      <c r="BR117" s="857"/>
      <c r="BS117" s="857"/>
      <c r="BT117" s="857"/>
      <c r="BU117" s="857"/>
      <c r="BV117" s="857" t="s">
        <v>446</v>
      </c>
      <c r="BW117" s="857"/>
      <c r="BX117" s="857"/>
      <c r="BY117" s="857"/>
      <c r="BZ117" s="857"/>
      <c r="CA117" s="857" t="s">
        <v>137</v>
      </c>
      <c r="CB117" s="857"/>
      <c r="CC117" s="857"/>
      <c r="CD117" s="857"/>
      <c r="CE117" s="857"/>
      <c r="CF117" s="918" t="s">
        <v>137</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137</v>
      </c>
      <c r="DH117" s="820"/>
      <c r="DI117" s="820"/>
      <c r="DJ117" s="820"/>
      <c r="DK117" s="821"/>
      <c r="DL117" s="822" t="s">
        <v>137</v>
      </c>
      <c r="DM117" s="820"/>
      <c r="DN117" s="820"/>
      <c r="DO117" s="820"/>
      <c r="DP117" s="821"/>
      <c r="DQ117" s="822" t="s">
        <v>137</v>
      </c>
      <c r="DR117" s="820"/>
      <c r="DS117" s="820"/>
      <c r="DT117" s="820"/>
      <c r="DU117" s="821"/>
      <c r="DV117" s="867" t="s">
        <v>137</v>
      </c>
      <c r="DW117" s="868"/>
      <c r="DX117" s="868"/>
      <c r="DY117" s="868"/>
      <c r="DZ117" s="869"/>
    </row>
    <row r="118" spans="1:130" s="246" customFormat="1" ht="26.25" customHeight="1" x14ac:dyDescent="0.15">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307</v>
      </c>
      <c r="AG118" s="945"/>
      <c r="AH118" s="945"/>
      <c r="AI118" s="945"/>
      <c r="AJ118" s="946"/>
      <c r="AK118" s="947" t="s">
        <v>306</v>
      </c>
      <c r="AL118" s="945"/>
      <c r="AM118" s="945"/>
      <c r="AN118" s="945"/>
      <c r="AO118" s="946"/>
      <c r="AP118" s="948" t="s">
        <v>424</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401</v>
      </c>
      <c r="BR118" s="888"/>
      <c r="BS118" s="888"/>
      <c r="BT118" s="888"/>
      <c r="BU118" s="888"/>
      <c r="BV118" s="888" t="s">
        <v>401</v>
      </c>
      <c r="BW118" s="888"/>
      <c r="BX118" s="888"/>
      <c r="BY118" s="888"/>
      <c r="BZ118" s="888"/>
      <c r="CA118" s="888" t="s">
        <v>401</v>
      </c>
      <c r="CB118" s="888"/>
      <c r="CC118" s="888"/>
      <c r="CD118" s="888"/>
      <c r="CE118" s="888"/>
      <c r="CF118" s="918" t="s">
        <v>137</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137</v>
      </c>
      <c r="DH118" s="820"/>
      <c r="DI118" s="820"/>
      <c r="DJ118" s="820"/>
      <c r="DK118" s="821"/>
      <c r="DL118" s="822" t="s">
        <v>137</v>
      </c>
      <c r="DM118" s="820"/>
      <c r="DN118" s="820"/>
      <c r="DO118" s="820"/>
      <c r="DP118" s="821"/>
      <c r="DQ118" s="822" t="s">
        <v>401</v>
      </c>
      <c r="DR118" s="820"/>
      <c r="DS118" s="820"/>
      <c r="DT118" s="820"/>
      <c r="DU118" s="821"/>
      <c r="DV118" s="867" t="s">
        <v>137</v>
      </c>
      <c r="DW118" s="868"/>
      <c r="DX118" s="868"/>
      <c r="DY118" s="868"/>
      <c r="DZ118" s="869"/>
    </row>
    <row r="119" spans="1:130" s="246" customFormat="1" ht="26.25" customHeight="1" x14ac:dyDescent="0.15">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137</v>
      </c>
      <c r="AB119" s="938"/>
      <c r="AC119" s="938"/>
      <c r="AD119" s="938"/>
      <c r="AE119" s="939"/>
      <c r="AF119" s="940" t="s">
        <v>137</v>
      </c>
      <c r="AG119" s="938"/>
      <c r="AH119" s="938"/>
      <c r="AI119" s="938"/>
      <c r="AJ119" s="939"/>
      <c r="AK119" s="940" t="s">
        <v>137</v>
      </c>
      <c r="AL119" s="938"/>
      <c r="AM119" s="938"/>
      <c r="AN119" s="938"/>
      <c r="AO119" s="939"/>
      <c r="AP119" s="941" t="s">
        <v>137</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456</v>
      </c>
      <c r="BP119" s="921"/>
      <c r="BQ119" s="925">
        <v>6948503</v>
      </c>
      <c r="BR119" s="888"/>
      <c r="BS119" s="888"/>
      <c r="BT119" s="888"/>
      <c r="BU119" s="888"/>
      <c r="BV119" s="888">
        <v>6896952</v>
      </c>
      <c r="BW119" s="888"/>
      <c r="BX119" s="888"/>
      <c r="BY119" s="888"/>
      <c r="BZ119" s="888"/>
      <c r="CA119" s="888">
        <v>6968866</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446</v>
      </c>
      <c r="DH119" s="803"/>
      <c r="DI119" s="803"/>
      <c r="DJ119" s="803"/>
      <c r="DK119" s="804"/>
      <c r="DL119" s="805" t="s">
        <v>137</v>
      </c>
      <c r="DM119" s="803"/>
      <c r="DN119" s="803"/>
      <c r="DO119" s="803"/>
      <c r="DP119" s="804"/>
      <c r="DQ119" s="805" t="s">
        <v>137</v>
      </c>
      <c r="DR119" s="803"/>
      <c r="DS119" s="803"/>
      <c r="DT119" s="803"/>
      <c r="DU119" s="804"/>
      <c r="DV119" s="891" t="s">
        <v>137</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137</v>
      </c>
      <c r="AB120" s="820"/>
      <c r="AC120" s="820"/>
      <c r="AD120" s="820"/>
      <c r="AE120" s="821"/>
      <c r="AF120" s="822" t="s">
        <v>137</v>
      </c>
      <c r="AG120" s="820"/>
      <c r="AH120" s="820"/>
      <c r="AI120" s="820"/>
      <c r="AJ120" s="821"/>
      <c r="AK120" s="822" t="s">
        <v>137</v>
      </c>
      <c r="AL120" s="820"/>
      <c r="AM120" s="820"/>
      <c r="AN120" s="820"/>
      <c r="AO120" s="821"/>
      <c r="AP120" s="867" t="s">
        <v>137</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2168044</v>
      </c>
      <c r="BR120" s="885"/>
      <c r="BS120" s="885"/>
      <c r="BT120" s="885"/>
      <c r="BU120" s="885"/>
      <c r="BV120" s="885">
        <v>2252182</v>
      </c>
      <c r="BW120" s="885"/>
      <c r="BX120" s="885"/>
      <c r="BY120" s="885"/>
      <c r="BZ120" s="885"/>
      <c r="CA120" s="885">
        <v>2339730</v>
      </c>
      <c r="CB120" s="885"/>
      <c r="CC120" s="885"/>
      <c r="CD120" s="885"/>
      <c r="CE120" s="885"/>
      <c r="CF120" s="909">
        <v>94.4</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v>487124</v>
      </c>
      <c r="DH120" s="885"/>
      <c r="DI120" s="885"/>
      <c r="DJ120" s="885"/>
      <c r="DK120" s="885"/>
      <c r="DL120" s="885">
        <v>473891</v>
      </c>
      <c r="DM120" s="885"/>
      <c r="DN120" s="885"/>
      <c r="DO120" s="885"/>
      <c r="DP120" s="885"/>
      <c r="DQ120" s="885">
        <v>461565</v>
      </c>
      <c r="DR120" s="885"/>
      <c r="DS120" s="885"/>
      <c r="DT120" s="885"/>
      <c r="DU120" s="885"/>
      <c r="DV120" s="886">
        <v>18.600000000000001</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137</v>
      </c>
      <c r="AB121" s="820"/>
      <c r="AC121" s="820"/>
      <c r="AD121" s="820"/>
      <c r="AE121" s="821"/>
      <c r="AF121" s="822" t="s">
        <v>137</v>
      </c>
      <c r="AG121" s="820"/>
      <c r="AH121" s="820"/>
      <c r="AI121" s="820"/>
      <c r="AJ121" s="821"/>
      <c r="AK121" s="822" t="s">
        <v>137</v>
      </c>
      <c r="AL121" s="820"/>
      <c r="AM121" s="820"/>
      <c r="AN121" s="820"/>
      <c r="AO121" s="821"/>
      <c r="AP121" s="867" t="s">
        <v>446</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249534</v>
      </c>
      <c r="BR121" s="857"/>
      <c r="BS121" s="857"/>
      <c r="BT121" s="857"/>
      <c r="BU121" s="857"/>
      <c r="BV121" s="857">
        <v>291018</v>
      </c>
      <c r="BW121" s="857"/>
      <c r="BX121" s="857"/>
      <c r="BY121" s="857"/>
      <c r="BZ121" s="857"/>
      <c r="CA121" s="857">
        <v>391461</v>
      </c>
      <c r="CB121" s="857"/>
      <c r="CC121" s="857"/>
      <c r="CD121" s="857"/>
      <c r="CE121" s="857"/>
      <c r="CF121" s="918">
        <v>15.8</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t="s">
        <v>137</v>
      </c>
      <c r="DH121" s="857"/>
      <c r="DI121" s="857"/>
      <c r="DJ121" s="857"/>
      <c r="DK121" s="857"/>
      <c r="DL121" s="857" t="s">
        <v>401</v>
      </c>
      <c r="DM121" s="857"/>
      <c r="DN121" s="857"/>
      <c r="DO121" s="857"/>
      <c r="DP121" s="857"/>
      <c r="DQ121" s="857" t="s">
        <v>137</v>
      </c>
      <c r="DR121" s="857"/>
      <c r="DS121" s="857"/>
      <c r="DT121" s="857"/>
      <c r="DU121" s="857"/>
      <c r="DV121" s="834" t="s">
        <v>137</v>
      </c>
      <c r="DW121" s="834"/>
      <c r="DX121" s="834"/>
      <c r="DY121" s="834"/>
      <c r="DZ121" s="835"/>
    </row>
    <row r="122" spans="1:130" s="246" customFormat="1" ht="26.25" customHeight="1" x14ac:dyDescent="0.15">
      <c r="A122" s="860"/>
      <c r="B122" s="861"/>
      <c r="C122" s="864" t="s">
        <v>443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137</v>
      </c>
      <c r="AB122" s="820"/>
      <c r="AC122" s="820"/>
      <c r="AD122" s="820"/>
      <c r="AE122" s="821"/>
      <c r="AF122" s="822" t="s">
        <v>137</v>
      </c>
      <c r="AG122" s="820"/>
      <c r="AH122" s="820"/>
      <c r="AI122" s="820"/>
      <c r="AJ122" s="821"/>
      <c r="AK122" s="822" t="s">
        <v>137</v>
      </c>
      <c r="AL122" s="820"/>
      <c r="AM122" s="820"/>
      <c r="AN122" s="820"/>
      <c r="AO122" s="821"/>
      <c r="AP122" s="867" t="s">
        <v>137</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4698317</v>
      </c>
      <c r="BR122" s="888"/>
      <c r="BS122" s="888"/>
      <c r="BT122" s="888"/>
      <c r="BU122" s="888"/>
      <c r="BV122" s="888">
        <v>4643461</v>
      </c>
      <c r="BW122" s="888"/>
      <c r="BX122" s="888"/>
      <c r="BY122" s="888"/>
      <c r="BZ122" s="888"/>
      <c r="CA122" s="888">
        <v>4742552</v>
      </c>
      <c r="CB122" s="888"/>
      <c r="CC122" s="888"/>
      <c r="CD122" s="888"/>
      <c r="CE122" s="888"/>
      <c r="CF122" s="889">
        <v>191.4</v>
      </c>
      <c r="CG122" s="890"/>
      <c r="CH122" s="890"/>
      <c r="CI122" s="890"/>
      <c r="CJ122" s="890"/>
      <c r="CK122" s="912"/>
      <c r="CL122" s="898"/>
      <c r="CM122" s="898"/>
      <c r="CN122" s="898"/>
      <c r="CO122" s="899"/>
      <c r="CP122" s="878" t="s">
        <v>400</v>
      </c>
      <c r="CQ122" s="879"/>
      <c r="CR122" s="879"/>
      <c r="CS122" s="879"/>
      <c r="CT122" s="879"/>
      <c r="CU122" s="879"/>
      <c r="CV122" s="879"/>
      <c r="CW122" s="879"/>
      <c r="CX122" s="879"/>
      <c r="CY122" s="879"/>
      <c r="CZ122" s="879"/>
      <c r="DA122" s="879"/>
      <c r="DB122" s="879"/>
      <c r="DC122" s="879"/>
      <c r="DD122" s="879"/>
      <c r="DE122" s="879"/>
      <c r="DF122" s="880"/>
      <c r="DG122" s="856" t="s">
        <v>401</v>
      </c>
      <c r="DH122" s="857"/>
      <c r="DI122" s="857"/>
      <c r="DJ122" s="857"/>
      <c r="DK122" s="857"/>
      <c r="DL122" s="857" t="s">
        <v>137</v>
      </c>
      <c r="DM122" s="857"/>
      <c r="DN122" s="857"/>
      <c r="DO122" s="857"/>
      <c r="DP122" s="857"/>
      <c r="DQ122" s="857" t="s">
        <v>137</v>
      </c>
      <c r="DR122" s="857"/>
      <c r="DS122" s="857"/>
      <c r="DT122" s="857"/>
      <c r="DU122" s="857"/>
      <c r="DV122" s="834" t="s">
        <v>446</v>
      </c>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137</v>
      </c>
      <c r="AB123" s="820"/>
      <c r="AC123" s="820"/>
      <c r="AD123" s="820"/>
      <c r="AE123" s="821"/>
      <c r="AF123" s="822" t="s">
        <v>137</v>
      </c>
      <c r="AG123" s="820"/>
      <c r="AH123" s="820"/>
      <c r="AI123" s="820"/>
      <c r="AJ123" s="821"/>
      <c r="AK123" s="822" t="s">
        <v>137</v>
      </c>
      <c r="AL123" s="820"/>
      <c r="AM123" s="820"/>
      <c r="AN123" s="820"/>
      <c r="AO123" s="821"/>
      <c r="AP123" s="867" t="s">
        <v>401</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466</v>
      </c>
      <c r="BP123" s="921"/>
      <c r="BQ123" s="875">
        <v>7115895</v>
      </c>
      <c r="BR123" s="876"/>
      <c r="BS123" s="876"/>
      <c r="BT123" s="876"/>
      <c r="BU123" s="876"/>
      <c r="BV123" s="876">
        <v>7186661</v>
      </c>
      <c r="BW123" s="876"/>
      <c r="BX123" s="876"/>
      <c r="BY123" s="876"/>
      <c r="BZ123" s="876"/>
      <c r="CA123" s="876">
        <v>7473743</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137</v>
      </c>
      <c r="AB124" s="820"/>
      <c r="AC124" s="820"/>
      <c r="AD124" s="820"/>
      <c r="AE124" s="821"/>
      <c r="AF124" s="822" t="s">
        <v>137</v>
      </c>
      <c r="AG124" s="820"/>
      <c r="AH124" s="820"/>
      <c r="AI124" s="820"/>
      <c r="AJ124" s="821"/>
      <c r="AK124" s="822" t="s">
        <v>137</v>
      </c>
      <c r="AL124" s="820"/>
      <c r="AM124" s="820"/>
      <c r="AN124" s="820"/>
      <c r="AO124" s="821"/>
      <c r="AP124" s="867" t="s">
        <v>137</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446</v>
      </c>
      <c r="BR124" s="874"/>
      <c r="BS124" s="874"/>
      <c r="BT124" s="874"/>
      <c r="BU124" s="874"/>
      <c r="BV124" s="874" t="s">
        <v>446</v>
      </c>
      <c r="BW124" s="874"/>
      <c r="BX124" s="874"/>
      <c r="BY124" s="874"/>
      <c r="BZ124" s="874"/>
      <c r="CA124" s="874" t="s">
        <v>137</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401</v>
      </c>
      <c r="DH124" s="803"/>
      <c r="DI124" s="803"/>
      <c r="DJ124" s="803"/>
      <c r="DK124" s="804"/>
      <c r="DL124" s="805" t="s">
        <v>137</v>
      </c>
      <c r="DM124" s="803"/>
      <c r="DN124" s="803"/>
      <c r="DO124" s="803"/>
      <c r="DP124" s="804"/>
      <c r="DQ124" s="805" t="s">
        <v>137</v>
      </c>
      <c r="DR124" s="803"/>
      <c r="DS124" s="803"/>
      <c r="DT124" s="803"/>
      <c r="DU124" s="804"/>
      <c r="DV124" s="891" t="s">
        <v>401</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401</v>
      </c>
      <c r="AB125" s="820"/>
      <c r="AC125" s="820"/>
      <c r="AD125" s="820"/>
      <c r="AE125" s="821"/>
      <c r="AF125" s="822" t="s">
        <v>401</v>
      </c>
      <c r="AG125" s="820"/>
      <c r="AH125" s="820"/>
      <c r="AI125" s="820"/>
      <c r="AJ125" s="821"/>
      <c r="AK125" s="822" t="s">
        <v>137</v>
      </c>
      <c r="AL125" s="820"/>
      <c r="AM125" s="820"/>
      <c r="AN125" s="820"/>
      <c r="AO125" s="821"/>
      <c r="AP125" s="867" t="s">
        <v>401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137</v>
      </c>
      <c r="DH125" s="885"/>
      <c r="DI125" s="885"/>
      <c r="DJ125" s="885"/>
      <c r="DK125" s="885"/>
      <c r="DL125" s="885" t="s">
        <v>137</v>
      </c>
      <c r="DM125" s="885"/>
      <c r="DN125" s="885"/>
      <c r="DO125" s="885"/>
      <c r="DP125" s="885"/>
      <c r="DQ125" s="885" t="s">
        <v>401</v>
      </c>
      <c r="DR125" s="885"/>
      <c r="DS125" s="885"/>
      <c r="DT125" s="885"/>
      <c r="DU125" s="885"/>
      <c r="DV125" s="886" t="s">
        <v>401</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137</v>
      </c>
      <c r="AB126" s="820"/>
      <c r="AC126" s="820"/>
      <c r="AD126" s="820"/>
      <c r="AE126" s="821"/>
      <c r="AF126" s="822" t="s">
        <v>137</v>
      </c>
      <c r="AG126" s="820"/>
      <c r="AH126" s="820"/>
      <c r="AI126" s="820"/>
      <c r="AJ126" s="821"/>
      <c r="AK126" s="822" t="s">
        <v>401</v>
      </c>
      <c r="AL126" s="820"/>
      <c r="AM126" s="820"/>
      <c r="AN126" s="820"/>
      <c r="AO126" s="821"/>
      <c r="AP126" s="867" t="s">
        <v>137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401</v>
      </c>
      <c r="DH126" s="857"/>
      <c r="DI126" s="857"/>
      <c r="DJ126" s="857"/>
      <c r="DK126" s="857"/>
      <c r="DL126" s="857" t="s">
        <v>137</v>
      </c>
      <c r="DM126" s="857"/>
      <c r="DN126" s="857"/>
      <c r="DO126" s="857"/>
      <c r="DP126" s="857"/>
      <c r="DQ126" s="857" t="s">
        <v>401</v>
      </c>
      <c r="DR126" s="857"/>
      <c r="DS126" s="857"/>
      <c r="DT126" s="857"/>
      <c r="DU126" s="857"/>
      <c r="DV126" s="834" t="s">
        <v>137</v>
      </c>
      <c r="DW126" s="834"/>
      <c r="DX126" s="834"/>
      <c r="DY126" s="834"/>
      <c r="DZ126" s="835"/>
    </row>
    <row r="127" spans="1:130" s="246" customFormat="1" ht="26.25" customHeight="1" x14ac:dyDescent="0.15">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401</v>
      </c>
      <c r="AB127" s="820"/>
      <c r="AC127" s="820"/>
      <c r="AD127" s="820"/>
      <c r="AE127" s="821"/>
      <c r="AF127" s="822" t="s">
        <v>137</v>
      </c>
      <c r="AG127" s="820"/>
      <c r="AH127" s="820"/>
      <c r="AI127" s="820"/>
      <c r="AJ127" s="821"/>
      <c r="AK127" s="822" t="s">
        <v>401</v>
      </c>
      <c r="AL127" s="820"/>
      <c r="AM127" s="820"/>
      <c r="AN127" s="820"/>
      <c r="AO127" s="821"/>
      <c r="AP127" s="867" t="s">
        <v>137</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137</v>
      </c>
      <c r="DH127" s="857"/>
      <c r="DI127" s="857"/>
      <c r="DJ127" s="857"/>
      <c r="DK127" s="857"/>
      <c r="DL127" s="857" t="s">
        <v>137</v>
      </c>
      <c r="DM127" s="857"/>
      <c r="DN127" s="857"/>
      <c r="DO127" s="857"/>
      <c r="DP127" s="857"/>
      <c r="DQ127" s="857" t="s">
        <v>401</v>
      </c>
      <c r="DR127" s="857"/>
      <c r="DS127" s="857"/>
      <c r="DT127" s="857"/>
      <c r="DU127" s="857"/>
      <c r="DV127" s="834" t="s">
        <v>137</v>
      </c>
      <c r="DW127" s="834"/>
      <c r="DX127" s="834"/>
      <c r="DY127" s="834"/>
      <c r="DZ127" s="835"/>
    </row>
    <row r="128" spans="1:130" s="246" customFormat="1" ht="26.25" customHeight="1" thickBot="1" x14ac:dyDescent="0.2">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15420</v>
      </c>
      <c r="AB128" s="841"/>
      <c r="AC128" s="841"/>
      <c r="AD128" s="841"/>
      <c r="AE128" s="842"/>
      <c r="AF128" s="843">
        <v>15332</v>
      </c>
      <c r="AG128" s="841"/>
      <c r="AH128" s="841"/>
      <c r="AI128" s="841"/>
      <c r="AJ128" s="842"/>
      <c r="AK128" s="843">
        <v>14065</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137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t="s">
        <v>137</v>
      </c>
      <c r="DH128" s="831"/>
      <c r="DI128" s="831"/>
      <c r="DJ128" s="831"/>
      <c r="DK128" s="831"/>
      <c r="DL128" s="831" t="s">
        <v>137</v>
      </c>
      <c r="DM128" s="831"/>
      <c r="DN128" s="831"/>
      <c r="DO128" s="831"/>
      <c r="DP128" s="831"/>
      <c r="DQ128" s="831" t="s">
        <v>137</v>
      </c>
      <c r="DR128" s="831"/>
      <c r="DS128" s="831"/>
      <c r="DT128" s="831"/>
      <c r="DU128" s="831"/>
      <c r="DV128" s="832" t="s">
        <v>401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3036421</v>
      </c>
      <c r="AB129" s="820"/>
      <c r="AC129" s="820"/>
      <c r="AD129" s="820"/>
      <c r="AE129" s="821"/>
      <c r="AF129" s="822">
        <v>3047713</v>
      </c>
      <c r="AG129" s="820"/>
      <c r="AH129" s="820"/>
      <c r="AI129" s="820"/>
      <c r="AJ129" s="821"/>
      <c r="AK129" s="822">
        <v>2984121</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494640</v>
      </c>
      <c r="AB130" s="820"/>
      <c r="AC130" s="820"/>
      <c r="AD130" s="820"/>
      <c r="AE130" s="821"/>
      <c r="AF130" s="822">
        <v>523917</v>
      </c>
      <c r="AG130" s="820"/>
      <c r="AH130" s="820"/>
      <c r="AI130" s="820"/>
      <c r="AJ130" s="821"/>
      <c r="AK130" s="822">
        <v>505778</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6.5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2541781</v>
      </c>
      <c r="AB131" s="803"/>
      <c r="AC131" s="803"/>
      <c r="AD131" s="803"/>
      <c r="AE131" s="804"/>
      <c r="AF131" s="805">
        <v>2523796</v>
      </c>
      <c r="AG131" s="803"/>
      <c r="AH131" s="803"/>
      <c r="AI131" s="803"/>
      <c r="AJ131" s="804"/>
      <c r="AK131" s="805">
        <v>2478343</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t="s">
        <v>401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6.5880184010000002</v>
      </c>
      <c r="AB132" s="783"/>
      <c r="AC132" s="783"/>
      <c r="AD132" s="783"/>
      <c r="AE132" s="784"/>
      <c r="AF132" s="785">
        <v>6.7696438219999999</v>
      </c>
      <c r="AG132" s="783"/>
      <c r="AH132" s="783"/>
      <c r="AI132" s="783"/>
      <c r="AJ132" s="784"/>
      <c r="AK132" s="785">
        <v>6.2605539270000001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6.5</v>
      </c>
      <c r="AB133" s="762"/>
      <c r="AC133" s="762"/>
      <c r="AD133" s="762"/>
      <c r="AE133" s="763"/>
      <c r="AF133" s="761">
        <v>6.4</v>
      </c>
      <c r="AG133" s="762"/>
      <c r="AH133" s="762"/>
      <c r="AI133" s="762"/>
      <c r="AJ133" s="763"/>
      <c r="AK133" s="761">
        <v>6.5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PEn7Jtv8O14xCFxEbBwPrGu0mAQ6UV5merqpqKsySq7vyWw9bhV2UNJTwzMabD/n615nFB0U5jNgwoCmV2gRQ==" saltValue="7LkUpC5vH+TbkdNosXz2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wtFqNaTz11dHgVXXphkYzXBL09XV/1REfpjtrjEV8ow27srxl12J6d6/Fn00IZg8vvXuxEvy4qFHmx6GB1zNA==" saltValue="Z21/HPDeSK0uWrcNYOEx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70" zoomScaleNormal="100" zoomScaleSheetLayoutView="55" workbookViewId="0">
      <selection activeCell="BY34" sqref="BY34:CM3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Eb2p5WuYXJJSJG3PnNbUOoYs5kSjKxNg4z6gqRPtzmCHJWP6HsPnnnMziUbc8ecQMF+Cl/VhszsdrlX28VoBg==" saltValue="Xa8l0KdqjLTltplsUffS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8" workbookViewId="0">
      <selection activeCell="BY34" sqref="BY34:CM3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832371</v>
      </c>
      <c r="AP9" s="312">
        <v>175384</v>
      </c>
      <c r="AQ9" s="313">
        <v>213574</v>
      </c>
      <c r="AR9" s="314">
        <v>-17.899999999999999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200493</v>
      </c>
      <c r="AP10" s="315">
        <v>42245</v>
      </c>
      <c r="AQ10" s="316">
        <v>27269</v>
      </c>
      <c r="AR10" s="317">
        <v>54.9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197455</v>
      </c>
      <c r="AP11" s="315">
        <v>41605</v>
      </c>
      <c r="AQ11" s="316">
        <v>27363</v>
      </c>
      <c r="AR11" s="317">
        <v>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t="s">
        <v>504</v>
      </c>
      <c r="AP12" s="315" t="s">
        <v>504</v>
      </c>
      <c r="AQ12" s="316">
        <v>4914</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505</v>
      </c>
      <c r="AL13" s="1189"/>
      <c r="AM13" s="1189"/>
      <c r="AN13" s="1190"/>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42785</v>
      </c>
      <c r="AP14" s="315">
        <v>9015</v>
      </c>
      <c r="AQ14" s="316">
        <v>8817</v>
      </c>
      <c r="AR14" s="317">
        <v>2.2000000000000002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t="s">
        <v>504</v>
      </c>
      <c r="AP15" s="315" t="s">
        <v>504</v>
      </c>
      <c r="AQ15" s="316">
        <v>5079</v>
      </c>
      <c r="AR15" s="317" t="s">
        <v>504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-104256</v>
      </c>
      <c r="AP16" s="315">
        <v>-21967</v>
      </c>
      <c r="AQ16" s="316">
        <v>-19713</v>
      </c>
      <c r="AR16" s="317">
        <v>11.4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1168848</v>
      </c>
      <c r="AP17" s="315">
        <v>246281</v>
      </c>
      <c r="AQ17" s="316">
        <v>267304</v>
      </c>
      <c r="AR17" s="317">
        <v>-7.9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22.12</v>
      </c>
      <c r="AP21" s="328">
        <v>25.06</v>
      </c>
      <c r="AQ21" s="329">
        <v>-2.94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93.7</v>
      </c>
      <c r="AP22" s="333">
        <v>93.7</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584890</v>
      </c>
      <c r="AP32" s="342">
        <v>123239</v>
      </c>
      <c r="AQ32" s="343">
        <v>151350</v>
      </c>
      <c r="AR32" s="344">
        <v>-18.600000000000001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30619</v>
      </c>
      <c r="AP35" s="342">
        <v>6452</v>
      </c>
      <c r="AQ35" s="343">
        <v>30589</v>
      </c>
      <c r="AR35" s="344">
        <v>-78.900000000000006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59451</v>
      </c>
      <c r="AP36" s="342">
        <v>12527</v>
      </c>
      <c r="AQ36" s="343">
        <v>6092</v>
      </c>
      <c r="AR36" s="344">
        <v>105.6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t="s">
        <v>504</v>
      </c>
      <c r="AP37" s="342" t="s">
        <v>504</v>
      </c>
      <c r="AQ37" s="343">
        <v>1860</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v>41</v>
      </c>
      <c r="AP38" s="345">
        <v>9</v>
      </c>
      <c r="AQ38" s="346">
        <v>61</v>
      </c>
      <c r="AR38" s="334">
        <v>-85.2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-14065</v>
      </c>
      <c r="AP39" s="342">
        <v>-2964</v>
      </c>
      <c r="AQ39" s="343">
        <v>-9157</v>
      </c>
      <c r="AR39" s="344">
        <v>-67.599999999999994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-505778</v>
      </c>
      <c r="AP40" s="342">
        <v>-106569</v>
      </c>
      <c r="AQ40" s="343">
        <v>-135364</v>
      </c>
      <c r="AR40" s="344">
        <v>-21.3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155158</v>
      </c>
      <c r="AP41" s="342">
        <v>32692</v>
      </c>
      <c r="AQ41" s="343">
        <v>45431</v>
      </c>
      <c r="AR41" s="344">
        <v>-28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1798690</v>
      </c>
      <c r="AN51" s="364">
        <v>356812</v>
      </c>
      <c r="AO51" s="365">
        <v>26.9</v>
      </c>
      <c r="AP51" s="366">
        <v>175675</v>
      </c>
      <c r="AQ51" s="367">
        <v>0.6</v>
      </c>
      <c r="AR51" s="368">
        <v>26.3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133903</v>
      </c>
      <c r="AN52" s="372">
        <v>26563</v>
      </c>
      <c r="AO52" s="373">
        <v>139.30000000000001</v>
      </c>
      <c r="AP52" s="374">
        <v>87698</v>
      </c>
      <c r="AQ52" s="375">
        <v>10</v>
      </c>
      <c r="AR52" s="376">
        <v>129.30000000000001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1688670</v>
      </c>
      <c r="AN53" s="364">
        <v>337329</v>
      </c>
      <c r="AO53" s="365">
        <v>-5.5</v>
      </c>
      <c r="AP53" s="366">
        <v>280458</v>
      </c>
      <c r="AQ53" s="367">
        <v>59.6</v>
      </c>
      <c r="AR53" s="368">
        <v>-65.099999999999994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72320</v>
      </c>
      <c r="AN54" s="372">
        <v>14447</v>
      </c>
      <c r="AO54" s="373">
        <v>-45.6</v>
      </c>
      <c r="AP54" s="374">
        <v>127286</v>
      </c>
      <c r="AQ54" s="375">
        <v>45.1</v>
      </c>
      <c r="AR54" s="376">
        <v>-90.7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1430113</v>
      </c>
      <c r="AN55" s="364">
        <v>288970</v>
      </c>
      <c r="AO55" s="365">
        <v>-14.3</v>
      </c>
      <c r="AP55" s="366">
        <v>310300</v>
      </c>
      <c r="AQ55" s="367">
        <v>10.6</v>
      </c>
      <c r="AR55" s="368">
        <v>-24.9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90598</v>
      </c>
      <c r="AN56" s="372">
        <v>18306</v>
      </c>
      <c r="AO56" s="373">
        <v>26.7</v>
      </c>
      <c r="AP56" s="374">
        <v>157576</v>
      </c>
      <c r="AQ56" s="375">
        <v>23.8</v>
      </c>
      <c r="AR56" s="376">
        <v>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1466371</v>
      </c>
      <c r="AN57" s="364">
        <v>301041</v>
      </c>
      <c r="AO57" s="365">
        <v>4.2</v>
      </c>
      <c r="AP57" s="366">
        <v>317319</v>
      </c>
      <c r="AQ57" s="367">
        <v>2.2999999999999998</v>
      </c>
      <c r="AR57" s="368">
        <v>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245897</v>
      </c>
      <c r="AN58" s="372">
        <v>50482</v>
      </c>
      <c r="AO58" s="373">
        <v>175.8</v>
      </c>
      <c r="AP58" s="374">
        <v>164214</v>
      </c>
      <c r="AQ58" s="375">
        <v>4.2</v>
      </c>
      <c r="AR58" s="376">
        <v>171.6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2382415</v>
      </c>
      <c r="AN59" s="364">
        <v>501984</v>
      </c>
      <c r="AO59" s="365">
        <v>66.7</v>
      </c>
      <c r="AP59" s="366">
        <v>289738</v>
      </c>
      <c r="AQ59" s="367">
        <v>-8.6999999999999993</v>
      </c>
      <c r="AR59" s="368">
        <v>75.400000000000006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321937</v>
      </c>
      <c r="AN60" s="372">
        <v>67833</v>
      </c>
      <c r="AO60" s="373">
        <v>34.4</v>
      </c>
      <c r="AP60" s="374">
        <v>156238</v>
      </c>
      <c r="AQ60" s="375">
        <v>-4.9000000000000004</v>
      </c>
      <c r="AR60" s="376">
        <v>39.299999999999997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1753252</v>
      </c>
      <c r="AN61" s="379">
        <v>357227</v>
      </c>
      <c r="AO61" s="380">
        <v>15.6</v>
      </c>
      <c r="AP61" s="381">
        <v>274698</v>
      </c>
      <c r="AQ61" s="382">
        <v>12.9</v>
      </c>
      <c r="AR61" s="368">
        <v>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172931</v>
      </c>
      <c r="AN62" s="372">
        <v>35526</v>
      </c>
      <c r="AO62" s="373">
        <v>66.099999999999994</v>
      </c>
      <c r="AP62" s="374">
        <v>138602</v>
      </c>
      <c r="AQ62" s="375">
        <v>15.6</v>
      </c>
      <c r="AR62" s="376">
        <v>50.5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ADS46EuVAW07VoZJ+RbJ2jzRHQJ1BFaRjQMV++Tp/BlZGBobuPW2zJ4eQcPxJcE9KabaC+jBGEXj82rq3CGBQ==" saltValue="SEuDQWw85lrAz0l9w/UU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R80" zoomScaleNormal="100" zoomScaleSheetLayoutView="55" workbookViewId="0">
      <selection activeCell="BY34" sqref="BY34:CM3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UtteFrG0/j0tzmU/LF21QHEGeKY4NAxZcn5tJLtsoFIeBOvXo/d+FXGJyXHM0R48K8fr4J1aFYQQNatb0XNjQ==" saltValue="lI8pByu3tFFjr+UodSun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5" zoomScaleNormal="100" zoomScaleSheetLayoutView="55" workbookViewId="0">
      <selection activeCell="BY34" sqref="BY34:CM3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sQJ8AmAlKBT9fd1cr+XHAIM+JG4yi8hBzNphGskziQyGQ6tpE1Crg6G2gIXrBGWqXaEw8zduBD3O2b4DqCLw==" saltValue="vZm+Yv2jgRkg3IXkRN0i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election activeCell="BY34" sqref="BY34:CM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4" t="s">
        <v>3</v>
      </c>
      <c r="D47" s="1194"/>
      <c r="E47" s="1195"/>
      <c r="F47" s="11">
        <v>9.08</v>
      </c>
      <c r="G47" s="12">
        <v>8.92</v>
      </c>
      <c r="H47" s="12">
        <v>9</v>
      </c>
      <c r="I47" s="12">
        <v>8.9700000000000006</v>
      </c>
      <c r="J47" s="13">
        <v>10.85</v>
      </c>
    </row>
    <row r="48" spans="2:10" ht="57.75" customHeight="1" x14ac:dyDescent="0.15">
      <c r="B48" s="14"/>
      <c r="C48" s="1196" t="s">
        <v>4</v>
      </c>
      <c r="D48" s="1196"/>
      <c r="E48" s="1197"/>
      <c r="F48" s="15">
        <v>10.78</v>
      </c>
      <c r="G48" s="16">
        <v>10.18</v>
      </c>
      <c r="H48" s="16">
        <v>10.91</v>
      </c>
      <c r="I48" s="16">
        <v>15.27</v>
      </c>
      <c r="J48" s="17">
        <v>7.77</v>
      </c>
    </row>
    <row r="49" spans="2:10" ht="57.75" customHeight="1" thickBot="1" x14ac:dyDescent="0.2">
      <c r="B49" s="18"/>
      <c r="C49" s="1198" t="s">
        <v>5</v>
      </c>
      <c r="D49" s="1198"/>
      <c r="E49" s="1199"/>
      <c r="F49" s="19">
        <v>6.27</v>
      </c>
      <c r="G49" s="20">
        <v>12.43</v>
      </c>
      <c r="H49" s="20">
        <v>7.63</v>
      </c>
      <c r="I49" s="20">
        <v>4.4000000000000004</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dDYgE/vP+EaR6gdUooG2csrbPTZqlTuIRNZLgZZhmLphEVlZoTfuU/iYbEyFTuu85HiTEzNNxWZXzz35yAqPQ==" saltValue="kwhsEBULOOmmSQ7lbmL+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5" zoomScaleSheetLayoutView="100" workbookViewId="0">
      <selection activeCell="BY34" sqref="BY34:CM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6" t="s">
        <v>551</v>
      </c>
      <c r="D34" s="1206"/>
      <c r="E34" s="1207"/>
      <c r="F34" s="32">
        <v>10.78</v>
      </c>
      <c r="G34" s="33">
        <v>10.17</v>
      </c>
      <c r="H34" s="33">
        <v>10.91</v>
      </c>
      <c r="I34" s="33">
        <v>15.26</v>
      </c>
      <c r="J34" s="34">
        <v>7.76</v>
      </c>
      <c r="K34" s="22"/>
      <c r="L34" s="22"/>
      <c r="M34" s="22"/>
      <c r="N34" s="22"/>
      <c r="O34" s="22"/>
      <c r="P34" s="22"/>
    </row>
    <row r="35" spans="1:16" ht="39" customHeight="1" x14ac:dyDescent="0.15">
      <c r="A35" s="22"/>
      <c r="B35" s="35"/>
      <c r="C35" s="1200" t="s">
        <v>552</v>
      </c>
      <c r="D35" s="1201"/>
      <c r="E35" s="1202"/>
      <c r="F35" s="36">
        <v>0.26</v>
      </c>
      <c r="G35" s="37">
        <v>0.64</v>
      </c>
      <c r="H35" s="37">
        <v>0.52</v>
      </c>
      <c r="I35" s="37">
        <v>0.85</v>
      </c>
      <c r="J35" s="38">
        <v>0.82</v>
      </c>
      <c r="K35" s="22"/>
      <c r="L35" s="22"/>
      <c r="M35" s="22"/>
      <c r="N35" s="22"/>
      <c r="O35" s="22"/>
      <c r="P35" s="22"/>
    </row>
    <row r="36" spans="1:16" ht="39" customHeight="1" x14ac:dyDescent="0.15">
      <c r="A36" s="22"/>
      <c r="B36" s="35"/>
      <c r="C36" s="1200" t="s">
        <v>553</v>
      </c>
      <c r="D36" s="1201"/>
      <c r="E36" s="1202"/>
      <c r="F36" s="36">
        <v>0.08</v>
      </c>
      <c r="G36" s="37">
        <v>7.0000000000000007E-2</v>
      </c>
      <c r="H36" s="37">
        <v>0.11</v>
      </c>
      <c r="I36" s="37">
        <v>0.13</v>
      </c>
      <c r="J36" s="38">
        <v>0.11</v>
      </c>
      <c r="K36" s="22"/>
      <c r="L36" s="22"/>
      <c r="M36" s="22"/>
      <c r="N36" s="22"/>
      <c r="O36" s="22"/>
      <c r="P36" s="22"/>
    </row>
    <row r="37" spans="1:16" ht="39" customHeight="1" x14ac:dyDescent="0.15">
      <c r="A37" s="22"/>
      <c r="B37" s="35"/>
      <c r="C37" s="1200" t="s">
        <v>554</v>
      </c>
      <c r="D37" s="1201"/>
      <c r="E37" s="1202"/>
      <c r="F37" s="36">
        <v>3.56</v>
      </c>
      <c r="G37" s="37">
        <v>1.85</v>
      </c>
      <c r="H37" s="37">
        <v>0.94</v>
      </c>
      <c r="I37" s="37">
        <v>0.06</v>
      </c>
      <c r="J37" s="38">
        <v>0</v>
      </c>
      <c r="K37" s="22"/>
      <c r="L37" s="22"/>
      <c r="M37" s="22"/>
      <c r="N37" s="22"/>
      <c r="O37" s="22"/>
      <c r="P37" s="22"/>
    </row>
    <row r="38" spans="1:16" ht="39" customHeight="1" x14ac:dyDescent="0.15">
      <c r="A38" s="22"/>
      <c r="B38" s="35"/>
      <c r="C38" s="1200"/>
      <c r="D38" s="1201"/>
      <c r="E38" s="1202"/>
      <c r="F38" s="36"/>
      <c r="G38" s="37"/>
      <c r="H38" s="37"/>
      <c r="I38" s="37"/>
      <c r="J38" s="38"/>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555</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556</v>
      </c>
      <c r="D43" s="1204"/>
      <c r="E43" s="120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0iT5snQ3oAgZOvUbR+Y8t9KThqzW+gqyJjbRGY8MchRYhBqPnuompWAqqfQntXjC7BEcRSk6Q+9uWh95Rql7g==" saltValue="cOv4uZZudwhnpUUPMTZB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L55" zoomScaleSheetLayoutView="55" workbookViewId="0">
      <selection activeCell="L57" sqref="L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633</v>
      </c>
      <c r="L45" s="60">
        <v>599</v>
      </c>
      <c r="M45" s="60">
        <v>609</v>
      </c>
      <c r="N45" s="60">
        <v>628</v>
      </c>
      <c r="O45" s="61">
        <v>585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504</v>
      </c>
      <c r="L46" s="64" t="s">
        <v>504</v>
      </c>
      <c r="M46" s="64" t="s">
        <v>504</v>
      </c>
      <c r="N46" s="64" t="s">
        <v>504</v>
      </c>
      <c r="O46" s="65" t="s">
        <v>504</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504</v>
      </c>
      <c r="L47" s="64" t="s">
        <v>504</v>
      </c>
      <c r="M47" s="64" t="s">
        <v>504</v>
      </c>
      <c r="N47" s="64" t="s">
        <v>504</v>
      </c>
      <c r="O47" s="65" t="s">
        <v>504</v>
      </c>
      <c r="P47" s="48"/>
      <c r="Q47" s="48"/>
      <c r="R47" s="48"/>
      <c r="S47" s="48"/>
      <c r="T47" s="48"/>
      <c r="U47" s="48"/>
    </row>
    <row r="48" spans="1:21" ht="30.75" customHeight="1" x14ac:dyDescent="0.15">
      <c r="A48" s="48"/>
      <c r="B48" s="1228"/>
      <c r="C48" s="1229"/>
      <c r="D48" s="62"/>
      <c r="E48" s="1210" t="s">
        <v>15</v>
      </c>
      <c r="F48" s="1210"/>
      <c r="G48" s="1210"/>
      <c r="H48" s="1210"/>
      <c r="I48" s="1210"/>
      <c r="J48" s="1211"/>
      <c r="K48" s="63">
        <v>23</v>
      </c>
      <c r="L48" s="64">
        <v>22</v>
      </c>
      <c r="M48" s="64">
        <v>23</v>
      </c>
      <c r="N48" s="64">
        <v>27</v>
      </c>
      <c r="O48" s="65">
        <v>31</v>
      </c>
      <c r="P48" s="48"/>
      <c r="Q48" s="48"/>
      <c r="R48" s="48"/>
      <c r="S48" s="48"/>
      <c r="T48" s="48"/>
      <c r="U48" s="48"/>
    </row>
    <row r="49" spans="1:21" ht="30.75" customHeight="1" x14ac:dyDescent="0.15">
      <c r="A49" s="48"/>
      <c r="B49" s="1228"/>
      <c r="C49" s="1229"/>
      <c r="D49" s="62"/>
      <c r="E49" s="1210" t="s">
        <v>16</v>
      </c>
      <c r="F49" s="1210"/>
      <c r="G49" s="1210"/>
      <c r="H49" s="1210"/>
      <c r="I49" s="1210"/>
      <c r="J49" s="1211"/>
      <c r="K49" s="63">
        <v>33</v>
      </c>
      <c r="L49" s="64">
        <v>33</v>
      </c>
      <c r="M49" s="64">
        <v>46</v>
      </c>
      <c r="N49" s="64">
        <v>54</v>
      </c>
      <c r="O49" s="65">
        <v>59</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504</v>
      </c>
      <c r="L50" s="64" t="s">
        <v>504</v>
      </c>
      <c r="M50" s="64" t="s">
        <v>504</v>
      </c>
      <c r="N50" s="64" t="s">
        <v>504</v>
      </c>
      <c r="O50" s="65" t="s">
        <v>504</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513</v>
      </c>
      <c r="L52" s="64">
        <v>500</v>
      </c>
      <c r="M52" s="64">
        <v>510</v>
      </c>
      <c r="N52" s="64">
        <v>539</v>
      </c>
      <c r="O52" s="65">
        <v>520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176</v>
      </c>
      <c r="L53" s="69">
        <v>154</v>
      </c>
      <c r="M53" s="69">
        <v>168</v>
      </c>
      <c r="N53" s="69">
        <v>170</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16" t="s">
        <v>25</v>
      </c>
      <c r="C57" s="1217"/>
      <c r="D57" s="1220" t="s">
        <v>26</v>
      </c>
      <c r="E57" s="1221"/>
      <c r="F57" s="1221"/>
      <c r="G57" s="1221"/>
      <c r="H57" s="1221"/>
      <c r="I57" s="1221"/>
      <c r="J57" s="1222"/>
      <c r="K57" s="82">
        <v>92</v>
      </c>
      <c r="L57" s="83">
        <v>92</v>
      </c>
      <c r="M57" s="83">
        <v>254</v>
      </c>
      <c r="N57" s="83">
        <v>254</v>
      </c>
      <c r="O57" s="84">
        <v>254</v>
      </c>
    </row>
    <row r="58" spans="1:21" ht="31.5" customHeight="1" thickBot="1" x14ac:dyDescent="0.2">
      <c r="B58" s="1218"/>
      <c r="C58" s="1219"/>
      <c r="D58" s="1223" t="s">
        <v>27</v>
      </c>
      <c r="E58" s="1224"/>
      <c r="F58" s="1224"/>
      <c r="G58" s="1224"/>
      <c r="H58" s="1224"/>
      <c r="I58" s="1224"/>
      <c r="J58" s="1225"/>
      <c r="K58" s="85" t="s">
        <v>573</v>
      </c>
      <c r="L58" s="86" t="s">
        <v>573</v>
      </c>
      <c r="M58" s="86">
        <v>162</v>
      </c>
      <c r="N58" s="86" t="s">
        <v>573</v>
      </c>
      <c r="O58" s="87" t="s">
        <v>573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OSN408DsfugNdjhJOrDdWZlSWnS+dvOx8uQfd1b1Xj5e9zRK4gE2lLZ4wJJI8TGQ+/lhibAwEXE608YhSw==" saltValue="ntAJJOFoBx1aOUSPJ+i2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K37" zoomScaleSheetLayoutView="100" workbookViewId="0">
      <selection activeCell="BY34" sqref="BY34:CM3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46" t="s">
        <v>30</v>
      </c>
      <c r="C41" s="1247"/>
      <c r="D41" s="101"/>
      <c r="E41" s="1248" t="s">
        <v>31</v>
      </c>
      <c r="F41" s="1248"/>
      <c r="G41" s="1248"/>
      <c r="H41" s="1249"/>
      <c r="I41" s="102">
        <v>6104</v>
      </c>
      <c r="J41" s="103">
        <v>5587</v>
      </c>
      <c r="K41" s="103">
        <v>5735</v>
      </c>
      <c r="L41" s="103">
        <v>5765</v>
      </c>
      <c r="M41" s="104">
        <v>6101</v>
      </c>
    </row>
    <row r="42" spans="2:13" ht="27.75" customHeight="1" x14ac:dyDescent="0.15">
      <c r="B42" s="1236"/>
      <c r="C42" s="1237"/>
      <c r="D42" s="105"/>
      <c r="E42" s="1240" t="s">
        <v>32</v>
      </c>
      <c r="F42" s="1240"/>
      <c r="G42" s="1240"/>
      <c r="H42" s="1241"/>
      <c r="I42" s="106" t="s">
        <v>504</v>
      </c>
      <c r="J42" s="107" t="s">
        <v>504</v>
      </c>
      <c r="K42" s="107" t="s">
        <v>504</v>
      </c>
      <c r="L42" s="107" t="s">
        <v>504</v>
      </c>
      <c r="M42" s="108" t="s">
        <v>504</v>
      </c>
    </row>
    <row r="43" spans="2:13" ht="27.75" customHeight="1" x14ac:dyDescent="0.15">
      <c r="B43" s="1236"/>
      <c r="C43" s="1237"/>
      <c r="D43" s="105"/>
      <c r="E43" s="1240" t="s">
        <v>33</v>
      </c>
      <c r="F43" s="1240"/>
      <c r="G43" s="1240"/>
      <c r="H43" s="1241"/>
      <c r="I43" s="106">
        <v>365</v>
      </c>
      <c r="J43" s="107">
        <v>469</v>
      </c>
      <c r="K43" s="107">
        <v>487</v>
      </c>
      <c r="L43" s="107">
        <v>474</v>
      </c>
      <c r="M43" s="108">
        <v>462</v>
      </c>
    </row>
    <row r="44" spans="2:13" ht="27.75" customHeight="1" x14ac:dyDescent="0.15">
      <c r="B44" s="1236"/>
      <c r="C44" s="1237"/>
      <c r="D44" s="105"/>
      <c r="E44" s="1240" t="s">
        <v>34</v>
      </c>
      <c r="F44" s="1240"/>
      <c r="G44" s="1240"/>
      <c r="H44" s="1241"/>
      <c r="I44" s="106">
        <v>378</v>
      </c>
      <c r="J44" s="107">
        <v>395</v>
      </c>
      <c r="K44" s="107">
        <v>501</v>
      </c>
      <c r="L44" s="107">
        <v>407</v>
      </c>
      <c r="M44" s="108">
        <v>346</v>
      </c>
    </row>
    <row r="45" spans="2:13" ht="27.75" customHeight="1" x14ac:dyDescent="0.15">
      <c r="B45" s="1236"/>
      <c r="C45" s="1237"/>
      <c r="D45" s="105"/>
      <c r="E45" s="1240" t="s">
        <v>35</v>
      </c>
      <c r="F45" s="1240"/>
      <c r="G45" s="1240"/>
      <c r="H45" s="1241"/>
      <c r="I45" s="106">
        <v>303</v>
      </c>
      <c r="J45" s="107">
        <v>263</v>
      </c>
      <c r="K45" s="107">
        <v>226</v>
      </c>
      <c r="L45" s="107">
        <v>251</v>
      </c>
      <c r="M45" s="108">
        <v>60</v>
      </c>
    </row>
    <row r="46" spans="2:13" ht="27.75" customHeight="1" x14ac:dyDescent="0.15">
      <c r="B46" s="1236"/>
      <c r="C46" s="1237"/>
      <c r="D46" s="109"/>
      <c r="E46" s="1240" t="s">
        <v>36</v>
      </c>
      <c r="F46" s="1240"/>
      <c r="G46" s="1240"/>
      <c r="H46" s="1241"/>
      <c r="I46" s="106" t="s">
        <v>504</v>
      </c>
      <c r="J46" s="107" t="s">
        <v>504</v>
      </c>
      <c r="K46" s="107" t="s">
        <v>504</v>
      </c>
      <c r="L46" s="107" t="s">
        <v>504</v>
      </c>
      <c r="M46" s="108" t="s">
        <v>504</v>
      </c>
    </row>
    <row r="47" spans="2:13" ht="27.75" customHeight="1" x14ac:dyDescent="0.15">
      <c r="B47" s="1236"/>
      <c r="C47" s="1237"/>
      <c r="D47" s="110"/>
      <c r="E47" s="1250" t="s">
        <v>37</v>
      </c>
      <c r="F47" s="1251"/>
      <c r="G47" s="1251"/>
      <c r="H47" s="1252"/>
      <c r="I47" s="106" t="s">
        <v>504</v>
      </c>
      <c r="J47" s="107" t="s">
        <v>504</v>
      </c>
      <c r="K47" s="107" t="s">
        <v>504</v>
      </c>
      <c r="L47" s="107" t="s">
        <v>504</v>
      </c>
      <c r="M47" s="108" t="s">
        <v>504</v>
      </c>
    </row>
    <row r="48" spans="2:13" ht="27.75" customHeight="1" x14ac:dyDescent="0.15">
      <c r="B48" s="1236"/>
      <c r="C48" s="1237"/>
      <c r="D48" s="105"/>
      <c r="E48" s="1240" t="s">
        <v>38</v>
      </c>
      <c r="F48" s="1240"/>
      <c r="G48" s="1240"/>
      <c r="H48" s="1241"/>
      <c r="I48" s="106" t="s">
        <v>504</v>
      </c>
      <c r="J48" s="107" t="s">
        <v>504</v>
      </c>
      <c r="K48" s="107" t="s">
        <v>504</v>
      </c>
      <c r="L48" s="107" t="s">
        <v>504</v>
      </c>
      <c r="M48" s="108" t="s">
        <v>504</v>
      </c>
    </row>
    <row r="49" spans="2:13" ht="27.75" customHeight="1" x14ac:dyDescent="0.15">
      <c r="B49" s="1238"/>
      <c r="C49" s="1239"/>
      <c r="D49" s="105"/>
      <c r="E49" s="1240" t="s">
        <v>39</v>
      </c>
      <c r="F49" s="1240"/>
      <c r="G49" s="1240"/>
      <c r="H49" s="1241"/>
      <c r="I49" s="106" t="s">
        <v>504</v>
      </c>
      <c r="J49" s="107" t="s">
        <v>504</v>
      </c>
      <c r="K49" s="107" t="s">
        <v>504</v>
      </c>
      <c r="L49" s="107" t="s">
        <v>504</v>
      </c>
      <c r="M49" s="108" t="s">
        <v>504</v>
      </c>
    </row>
    <row r="50" spans="2:13" ht="27.75" customHeight="1" x14ac:dyDescent="0.15">
      <c r="B50" s="1234" t="s">
        <v>40</v>
      </c>
      <c r="C50" s="1235"/>
      <c r="D50" s="111"/>
      <c r="E50" s="1240" t="s">
        <v>41</v>
      </c>
      <c r="F50" s="1240"/>
      <c r="G50" s="1240"/>
      <c r="H50" s="1241"/>
      <c r="I50" s="106">
        <v>2028</v>
      </c>
      <c r="J50" s="107">
        <v>2063</v>
      </c>
      <c r="K50" s="107">
        <v>2168</v>
      </c>
      <c r="L50" s="107">
        <v>2252</v>
      </c>
      <c r="M50" s="108">
        <v>2340</v>
      </c>
    </row>
    <row r="51" spans="2:13" ht="27.75" customHeight="1" x14ac:dyDescent="0.15">
      <c r="B51" s="1236"/>
      <c r="C51" s="1237"/>
      <c r="D51" s="105"/>
      <c r="E51" s="1240" t="s">
        <v>42</v>
      </c>
      <c r="F51" s="1240"/>
      <c r="G51" s="1240"/>
      <c r="H51" s="1241"/>
      <c r="I51" s="106">
        <v>261</v>
      </c>
      <c r="J51" s="107">
        <v>261</v>
      </c>
      <c r="K51" s="107">
        <v>250</v>
      </c>
      <c r="L51" s="107">
        <v>291</v>
      </c>
      <c r="M51" s="108">
        <v>391</v>
      </c>
    </row>
    <row r="52" spans="2:13" ht="27.75" customHeight="1" x14ac:dyDescent="0.15">
      <c r="B52" s="1238"/>
      <c r="C52" s="1239"/>
      <c r="D52" s="105"/>
      <c r="E52" s="1240" t="s">
        <v>43</v>
      </c>
      <c r="F52" s="1240"/>
      <c r="G52" s="1240"/>
      <c r="H52" s="1241"/>
      <c r="I52" s="106">
        <v>4453</v>
      </c>
      <c r="J52" s="107">
        <v>4436</v>
      </c>
      <c r="K52" s="107">
        <v>4698</v>
      </c>
      <c r="L52" s="107">
        <v>4643</v>
      </c>
      <c r="M52" s="108">
        <v>4743</v>
      </c>
    </row>
    <row r="53" spans="2:13" ht="27.75" customHeight="1" thickBot="1" x14ac:dyDescent="0.2">
      <c r="B53" s="1242" t="s">
        <v>44</v>
      </c>
      <c r="C53" s="1243"/>
      <c r="D53" s="112"/>
      <c r="E53" s="1244" t="s">
        <v>45</v>
      </c>
      <c r="F53" s="1244"/>
      <c r="G53" s="1244"/>
      <c r="H53" s="1245"/>
      <c r="I53" s="113">
        <v>407</v>
      </c>
      <c r="J53" s="114">
        <v>-45</v>
      </c>
      <c r="K53" s="114">
        <v>-167</v>
      </c>
      <c r="L53" s="114">
        <v>-290</v>
      </c>
      <c r="M53" s="115">
        <v>-505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5mAEm3sdycvTl4msbFqzQp+h+61bLaBvTwIRltQgm+aBZhZUjEFknCJ6k0NyI7utXCN7bABTWxqVfTJhfu9cg==" saltValue="yfT07SccsBdEL4fYdzoq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abSelected="1" topLeftCell="D55" zoomScale="70" zoomScaleNormal="70" zoomScaleSheetLayoutView="100" workbookViewId="0">
      <selection activeCell="G58" sqref="G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61" t="s">
        <v>48</v>
      </c>
      <c r="D55" s="1261"/>
      <c r="E55" s="1262"/>
      <c r="F55" s="127">
        <v>273</v>
      </c>
      <c r="G55" s="127">
        <v>273</v>
      </c>
      <c r="H55" s="128">
        <v>324</v>
      </c>
    </row>
    <row r="56" spans="2:8" ht="52.5" customHeight="1" x14ac:dyDescent="0.15">
      <c r="B56" s="129"/>
      <c r="C56" s="1263" t="s">
        <v>49</v>
      </c>
      <c r="D56" s="1263"/>
      <c r="E56" s="1264"/>
      <c r="F56" s="130">
        <v>254</v>
      </c>
      <c r="G56" s="130">
        <v>255</v>
      </c>
      <c r="H56" s="131">
        <v>255</v>
      </c>
    </row>
    <row r="57" spans="2:8" ht="53.25" customHeight="1" x14ac:dyDescent="0.15">
      <c r="B57" s="129"/>
      <c r="C57" s="1265" t="s">
        <v>50</v>
      </c>
      <c r="D57" s="1265"/>
      <c r="E57" s="1266"/>
      <c r="F57" s="132">
        <v>1709</v>
      </c>
      <c r="G57" s="132">
        <v>1862</v>
      </c>
      <c r="H57" s="133">
        <v>1956</v>
      </c>
    </row>
    <row r="58" spans="2:8" ht="45.75" customHeight="1" x14ac:dyDescent="0.15">
      <c r="B58" s="134"/>
      <c r="C58" s="1253" t="s">
        <v>574</v>
      </c>
      <c r="D58" s="1254"/>
      <c r="E58" s="1255"/>
      <c r="F58" s="135">
        <v>1260</v>
      </c>
      <c r="G58" s="135">
        <v>1366</v>
      </c>
      <c r="H58" s="136">
        <v>1405</v>
      </c>
    </row>
    <row r="59" spans="2:8" ht="45.75" customHeight="1" x14ac:dyDescent="0.15">
      <c r="B59" s="134"/>
      <c r="C59" s="1253" t="s">
        <v>575</v>
      </c>
      <c r="D59" s="1254"/>
      <c r="E59" s="1255"/>
      <c r="F59" s="135">
        <v>54</v>
      </c>
      <c r="G59" s="135">
        <v>110</v>
      </c>
      <c r="H59" s="136">
        <v>165</v>
      </c>
    </row>
    <row r="60" spans="2:8" ht="45.75" customHeight="1" x14ac:dyDescent="0.15">
      <c r="B60" s="134"/>
      <c r="C60" s="1253" t="s">
        <v>576</v>
      </c>
      <c r="D60" s="1254"/>
      <c r="E60" s="1255"/>
      <c r="F60" s="135">
        <v>100</v>
      </c>
      <c r="G60" s="135">
        <v>100</v>
      </c>
      <c r="H60" s="136">
        <v>101</v>
      </c>
    </row>
    <row r="61" spans="2:8" ht="45.75" customHeight="1" x14ac:dyDescent="0.15">
      <c r="B61" s="134"/>
      <c r="C61" s="1253" t="s">
        <v>577</v>
      </c>
      <c r="D61" s="1254"/>
      <c r="E61" s="1255"/>
      <c r="F61" s="135">
        <v>89</v>
      </c>
      <c r="G61" s="135">
        <v>89</v>
      </c>
      <c r="H61" s="136">
        <v>89</v>
      </c>
    </row>
    <row r="62" spans="2:8" ht="45.75" customHeight="1" thickBot="1" x14ac:dyDescent="0.2">
      <c r="B62" s="137"/>
      <c r="C62" s="1256" t="s">
        <v>578</v>
      </c>
      <c r="D62" s="1257"/>
      <c r="E62" s="1258"/>
      <c r="F62" s="138">
        <v>54</v>
      </c>
      <c r="G62" s="138">
        <v>54</v>
      </c>
      <c r="H62" s="139">
        <v>54</v>
      </c>
    </row>
    <row r="63" spans="2:8" ht="52.5" customHeight="1" thickBot="1" x14ac:dyDescent="0.2">
      <c r="B63" s="140"/>
      <c r="C63" s="1259" t="s">
        <v>51</v>
      </c>
      <c r="D63" s="1259"/>
      <c r="E63" s="1260"/>
      <c r="F63" s="141">
        <v>2236</v>
      </c>
      <c r="G63" s="141">
        <v>2390</v>
      </c>
      <c r="H63" s="142">
        <v>2535</v>
      </c>
    </row>
    <row r="64" spans="2:8" ht="15" customHeight="1" x14ac:dyDescent="0.15"/>
    <row r="65" ht="0" hidden="1" customHeight="1" x14ac:dyDescent="0.15"/>
    <row r="66" ht="0" hidden="1" customHeight="1" x14ac:dyDescent="0.15"/>
  </sheetData>
  <sheetProtection algorithmName="SHA-512" hashValue="DjfyriiebYcR5xyonPpq7hzieV7FdclQEOIKITD/zTJ3FQ4dvPIjGBeLo72FT6SSrNcPOHLn1RoYnzcGamtMgw==" saltValue="H8xjW/Xx/pzyGVc7qhmd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356812</v>
      </c>
      <c r="E3" s="161"/>
      <c r="F3" s="162">
        <v>175675</v>
      </c>
      <c r="G3" s="163"/>
      <c r="H3" s="164"/>
    </row>
    <row r="4" spans="1:8" x14ac:dyDescent="0.15">
      <c r="A4" s="165"/>
      <c r="B4" s="166"/>
      <c r="C4" s="167"/>
      <c r="D4" s="168">
        <v>26563</v>
      </c>
      <c r="E4" s="169"/>
      <c r="F4" s="170">
        <v>87698</v>
      </c>
      <c r="G4" s="171"/>
      <c r="H4" s="172"/>
    </row>
    <row r="5" spans="1:8" x14ac:dyDescent="0.15">
      <c r="A5" s="153" t="s">
        <v>538</v>
      </c>
      <c r="B5" s="158"/>
      <c r="C5" s="159"/>
      <c r="D5" s="160">
        <v>337329</v>
      </c>
      <c r="E5" s="161"/>
      <c r="F5" s="162">
        <v>280458</v>
      </c>
      <c r="G5" s="163"/>
      <c r="H5" s="164"/>
    </row>
    <row r="6" spans="1:8" x14ac:dyDescent="0.15">
      <c r="A6" s="165"/>
      <c r="B6" s="166"/>
      <c r="C6" s="167"/>
      <c r="D6" s="168">
        <v>14447</v>
      </c>
      <c r="E6" s="169"/>
      <c r="F6" s="170">
        <v>127286</v>
      </c>
      <c r="G6" s="171"/>
      <c r="H6" s="172"/>
    </row>
    <row r="7" spans="1:8" x14ac:dyDescent="0.15">
      <c r="A7" s="153" t="s">
        <v>539</v>
      </c>
      <c r="B7" s="158"/>
      <c r="C7" s="159"/>
      <c r="D7" s="160">
        <v>288970</v>
      </c>
      <c r="E7" s="161"/>
      <c r="F7" s="162">
        <v>310300</v>
      </c>
      <c r="G7" s="163"/>
      <c r="H7" s="164"/>
    </row>
    <row r="8" spans="1:8" x14ac:dyDescent="0.15">
      <c r="A8" s="165"/>
      <c r="B8" s="166"/>
      <c r="C8" s="167"/>
      <c r="D8" s="168">
        <v>18306</v>
      </c>
      <c r="E8" s="169"/>
      <c r="F8" s="170">
        <v>157576</v>
      </c>
      <c r="G8" s="171"/>
      <c r="H8" s="172"/>
    </row>
    <row r="9" spans="1:8" x14ac:dyDescent="0.15">
      <c r="A9" s="153" t="s">
        <v>540</v>
      </c>
      <c r="B9" s="158"/>
      <c r="C9" s="159"/>
      <c r="D9" s="160">
        <v>301041</v>
      </c>
      <c r="E9" s="161"/>
      <c r="F9" s="162">
        <v>317319</v>
      </c>
      <c r="G9" s="163"/>
      <c r="H9" s="164"/>
    </row>
    <row r="10" spans="1:8" x14ac:dyDescent="0.15">
      <c r="A10" s="165"/>
      <c r="B10" s="166"/>
      <c r="C10" s="167"/>
      <c r="D10" s="168">
        <v>50482</v>
      </c>
      <c r="E10" s="169"/>
      <c r="F10" s="170">
        <v>164214</v>
      </c>
      <c r="G10" s="171"/>
      <c r="H10" s="172"/>
    </row>
    <row r="11" spans="1:8" x14ac:dyDescent="0.15">
      <c r="A11" s="153" t="s">
        <v>541</v>
      </c>
      <c r="B11" s="158"/>
      <c r="C11" s="159"/>
      <c r="D11" s="160">
        <v>501984</v>
      </c>
      <c r="E11" s="161"/>
      <c r="F11" s="162">
        <v>289738</v>
      </c>
      <c r="G11" s="163"/>
      <c r="H11" s="164"/>
    </row>
    <row r="12" spans="1:8" x14ac:dyDescent="0.15">
      <c r="A12" s="165"/>
      <c r="B12" s="166"/>
      <c r="C12" s="173"/>
      <c r="D12" s="168">
        <v>67833</v>
      </c>
      <c r="E12" s="169"/>
      <c r="F12" s="170">
        <v>156238</v>
      </c>
      <c r="G12" s="171"/>
      <c r="H12" s="172"/>
    </row>
    <row r="13" spans="1:8" x14ac:dyDescent="0.15">
      <c r="A13" s="153"/>
      <c r="B13" s="158"/>
      <c r="C13" s="174"/>
      <c r="D13" s="175">
        <v>357227</v>
      </c>
      <c r="E13" s="176"/>
      <c r="F13" s="177">
        <v>274698</v>
      </c>
      <c r="G13" s="178"/>
      <c r="H13" s="164"/>
    </row>
    <row r="14" spans="1:8" x14ac:dyDescent="0.15">
      <c r="A14" s="165"/>
      <c r="B14" s="166"/>
      <c r="C14" s="167"/>
      <c r="D14" s="168">
        <v>35526</v>
      </c>
      <c r="E14" s="169"/>
      <c r="F14" s="170">
        <v>138602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10.78</v>
      </c>
      <c r="C19" s="179">
        <f>ROUND(VALUE(SUBSTITUTE(実質収支比率等に係る経年分析!G$48,"▲","-")),2)</f>
        <v>10.18</v>
      </c>
      <c r="D19" s="179">
        <f>ROUND(VALUE(SUBSTITUTE(実質収支比率等に係る経年分析!H$48,"▲","-")),2)</f>
        <v>10.91</v>
      </c>
      <c r="E19" s="179">
        <f>ROUND(VALUE(SUBSTITUTE(実質収支比率等に係る経年分析!I$48,"▲","-")),2)</f>
        <v>15.27</v>
      </c>
      <c r="F19" s="179">
        <f>ROUND(VALUE(SUBSTITUTE(実質収支比率等に係る経年分析!J$48,"▲","-")),2)</f>
        <v>7.77</v>
      </c>
    </row>
    <row r="20" spans="1:11" x14ac:dyDescent="0.15">
      <c r="A20" s="179" t="s">
        <v>55</v>
      </c>
      <c r="B20" s="179">
        <f>ROUND(VALUE(SUBSTITUTE(実質収支比率等に係る経年分析!F$47,"▲","-")),2)</f>
        <v>9.08</v>
      </c>
      <c r="C20" s="179">
        <f>ROUND(VALUE(SUBSTITUTE(実質収支比率等に係る経年分析!G$47,"▲","-")),2)</f>
        <v>8.92</v>
      </c>
      <c r="D20" s="179">
        <f>ROUND(VALUE(SUBSTITUTE(実質収支比率等に係る経年分析!H$47,"▲","-")),2)</f>
        <v>9</v>
      </c>
      <c r="E20" s="179">
        <f>ROUND(VALUE(SUBSTITUTE(実質収支比率等に係る経年分析!I$47,"▲","-")),2)</f>
        <v>8.9700000000000006</v>
      </c>
      <c r="F20" s="179">
        <f>ROUND(VALUE(SUBSTITUTE(実質収支比率等に係る経年分析!J$47,"▲","-")),2)</f>
        <v>10.85</v>
      </c>
    </row>
    <row r="21" spans="1:11" x14ac:dyDescent="0.15">
      <c r="A21" s="179" t="s">
        <v>56</v>
      </c>
      <c r="B21" s="179">
        <f>IF(ISNUMBER(VALUE(SUBSTITUTE(実質収支比率等に係る経年分析!F$49,"▲","-"))),ROUND(VALUE(SUBSTITUTE(実質収支比率等に係る経年分析!F$49,"▲","-")),2),NA())</f>
        <v>6.27</v>
      </c>
      <c r="C21" s="179">
        <f>IF(ISNUMBER(VALUE(SUBSTITUTE(実質収支比率等に係る経年分析!G$49,"▲","-"))),ROUND(VALUE(SUBSTITUTE(実質収支比率等に係る経年分析!G$49,"▲","-")),2),NA())</f>
        <v>12.43</v>
      </c>
      <c r="D21" s="179">
        <f>IF(ISNUMBER(VALUE(SUBSTITUTE(実質収支比率等に係る経年分析!H$49,"▲","-"))),ROUND(VALUE(SUBSTITUTE(実質収支比率等に係る経年分析!H$49,"▲","-")),2),NA())</f>
        <v>7.63</v>
      </c>
      <c r="E21" s="179">
        <f>IF(ISNUMBER(VALUE(SUBSTITUTE(実質収支比率等に係る経年分析!I$49,"▲","-"))),ROUND(VALUE(SUBSTITUTE(実質収支比率等に係る経年分析!I$49,"▲","-")),2),NA())</f>
        <v>4.4000000000000004</v>
      </c>
      <c r="F21" s="179">
        <f>IF(ISNUMBER(VALUE(SUBSTITUTE(実質収支比率等に係る経年分析!J$49,"▲","-"))),ROUND(VALUE(SUBSTITUTE(実質収支比率等に係る経年分析!J$49,"▲","-")),2),NA())</f>
        <v>-6.14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3.56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7.0000000000000007E-2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0.11</v>
      </c>
    </row>
    <row r="35" spans="1:16" x14ac:dyDescent="0.15">
      <c r="A35" s="180" t="str">
        <f>IF(連結実質赤字比率に係る赤字・黒字の構成分析!C$35="",NA(),連結実質赤字比率に係る赤字・黒字の構成分析!C$35)</f>
        <v>簡易水道特別会計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513</v>
      </c>
      <c r="E42" s="181"/>
      <c r="F42" s="181"/>
      <c r="G42" s="181">
        <f>'実質公債費比率（分子）の構造'!L$52</f>
        <v>500</v>
      </c>
      <c r="H42" s="181"/>
      <c r="I42" s="181"/>
      <c r="J42" s="181">
        <f>'実質公債費比率（分子）の構造'!M$52</f>
        <v>510</v>
      </c>
      <c r="K42" s="181"/>
      <c r="L42" s="181"/>
      <c r="M42" s="181">
        <f>'実質公債費比率（分子）の構造'!N$52</f>
        <v>539</v>
      </c>
      <c r="N42" s="181"/>
      <c r="O42" s="181"/>
      <c r="P42" s="181">
        <f>'実質公債費比率（分子）の構造'!O$52</f>
        <v>520</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33</v>
      </c>
      <c r="C45" s="181"/>
      <c r="D45" s="181"/>
      <c r="E45" s="181">
        <f>'実質公債費比率（分子）の構造'!L$49</f>
        <v>33</v>
      </c>
      <c r="F45" s="181"/>
      <c r="G45" s="181"/>
      <c r="H45" s="181">
        <f>'実質公債費比率（分子）の構造'!M$49</f>
        <v>46</v>
      </c>
      <c r="I45" s="181"/>
      <c r="J45" s="181"/>
      <c r="K45" s="181">
        <f>'実質公債費比率（分子）の構造'!N$49</f>
        <v>54</v>
      </c>
      <c r="L45" s="181"/>
      <c r="M45" s="181"/>
      <c r="N45" s="181">
        <f>'実質公債費比率（分子）の構造'!O$49</f>
        <v>59</v>
      </c>
      <c r="O45" s="181"/>
      <c r="P45" s="181"/>
    </row>
    <row r="46" spans="1:16" x14ac:dyDescent="0.15">
      <c r="A46" s="181" t="s">
        <v>67</v>
      </c>
      <c r="B46" s="181">
        <f>'実質公債費比率（分子）の構造'!K$48</f>
        <v>23</v>
      </c>
      <c r="C46" s="181"/>
      <c r="D46" s="181"/>
      <c r="E46" s="181">
        <f>'実質公債費比率（分子）の構造'!L$48</f>
        <v>22</v>
      </c>
      <c r="F46" s="181"/>
      <c r="G46" s="181"/>
      <c r="H46" s="181">
        <f>'実質公債費比率（分子）の構造'!M$48</f>
        <v>23</v>
      </c>
      <c r="I46" s="181"/>
      <c r="J46" s="181"/>
      <c r="K46" s="181">
        <f>'実質公債費比率（分子）の構造'!N$48</f>
        <v>27</v>
      </c>
      <c r="L46" s="181"/>
      <c r="M46" s="181"/>
      <c r="N46" s="181">
        <f>'実質公債費比率（分子）の構造'!O$48</f>
        <v>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633</v>
      </c>
      <c r="C49" s="181"/>
      <c r="D49" s="181"/>
      <c r="E49" s="181">
        <f>'実質公債費比率（分子）の構造'!L$45</f>
        <v>599</v>
      </c>
      <c r="F49" s="181"/>
      <c r="G49" s="181"/>
      <c r="H49" s="181">
        <f>'実質公債費比率（分子）の構造'!M$45</f>
        <v>609</v>
      </c>
      <c r="I49" s="181"/>
      <c r="J49" s="181"/>
      <c r="K49" s="181">
        <f>'実質公債費比率（分子）の構造'!N$45</f>
        <v>628</v>
      </c>
      <c r="L49" s="181"/>
      <c r="M49" s="181"/>
      <c r="N49" s="181">
        <f>'実質公債費比率（分子）の構造'!O$45</f>
        <v>585</v>
      </c>
      <c r="O49" s="181"/>
      <c r="P49" s="181"/>
    </row>
    <row r="50" spans="1:16" x14ac:dyDescent="0.15">
      <c r="A50" s="181" t="s">
        <v>71</v>
      </c>
      <c r="B50" s="181" t="e">
        <f>NA()</f>
        <v>#N/A</v>
      </c>
      <c r="C50" s="181">
        <f>IF(ISNUMBER('実質公債費比率（分子）の構造'!K$53),'実質公債費比率（分子）の構造'!K$53,NA())</f>
        <v>176</v>
      </c>
      <c r="D50" s="181" t="e">
        <f>NA()</f>
        <v>#N/A</v>
      </c>
      <c r="E50" s="181" t="e">
        <f>NA()</f>
        <v>#N/A</v>
      </c>
      <c r="F50" s="181">
        <f>IF(ISNUMBER('実質公債費比率（分子）の構造'!L$53),'実質公債費比率（分子）の構造'!L$53,NA())</f>
        <v>154</v>
      </c>
      <c r="G50" s="181" t="e">
        <f>NA()</f>
        <v>#N/A</v>
      </c>
      <c r="H50" s="181" t="e">
        <f>NA()</f>
        <v>#N/A</v>
      </c>
      <c r="I50" s="181">
        <f>IF(ISNUMBER('実質公債費比率（分子）の構造'!M$53),'実質公債費比率（分子）の構造'!M$53,NA())</f>
        <v>168</v>
      </c>
      <c r="J50" s="181" t="e">
        <f>NA()</f>
        <v>#N/A</v>
      </c>
      <c r="K50" s="181" t="e">
        <f>NA()</f>
        <v>#N/A</v>
      </c>
      <c r="L50" s="181">
        <f>IF(ISNUMBER('実質公債費比率（分子）の構造'!N$53),'実質公債費比率（分子）の構造'!N$53,NA())</f>
        <v>170</v>
      </c>
      <c r="M50" s="181" t="e">
        <f>NA()</f>
        <v>#N/A</v>
      </c>
      <c r="N50" s="181" t="e">
        <f>NA()</f>
        <v>#N/A</v>
      </c>
      <c r="O50" s="181">
        <f>IF(ISNUMBER('実質公債費比率（分子）の構造'!O$53),'実質公債費比率（分子）の構造'!O$53,NA())</f>
        <v>155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4453</v>
      </c>
      <c r="E56" s="180"/>
      <c r="F56" s="180"/>
      <c r="G56" s="180">
        <f>'将来負担比率（分子）の構造'!J$52</f>
        <v>4436</v>
      </c>
      <c r="H56" s="180"/>
      <c r="I56" s="180"/>
      <c r="J56" s="180">
        <f>'将来負担比率（分子）の構造'!K$52</f>
        <v>4698</v>
      </c>
      <c r="K56" s="180"/>
      <c r="L56" s="180"/>
      <c r="M56" s="180">
        <f>'将来負担比率（分子）の構造'!L$52</f>
        <v>4643</v>
      </c>
      <c r="N56" s="180"/>
      <c r="O56" s="180"/>
      <c r="P56" s="180">
        <f>'将来負担比率（分子）の構造'!M$52</f>
        <v>4743</v>
      </c>
    </row>
    <row r="57" spans="1:16" x14ac:dyDescent="0.15">
      <c r="A57" s="180" t="s">
        <v>42</v>
      </c>
      <c r="B57" s="180"/>
      <c r="C57" s="180"/>
      <c r="D57" s="180">
        <f>'将来負担比率（分子）の構造'!I$51</f>
        <v>261</v>
      </c>
      <c r="E57" s="180"/>
      <c r="F57" s="180"/>
      <c r="G57" s="180">
        <f>'将来負担比率（分子）の構造'!J$51</f>
        <v>261</v>
      </c>
      <c r="H57" s="180"/>
      <c r="I57" s="180"/>
      <c r="J57" s="180">
        <f>'将来負担比率（分子）の構造'!K$51</f>
        <v>250</v>
      </c>
      <c r="K57" s="180"/>
      <c r="L57" s="180"/>
      <c r="M57" s="180">
        <f>'将来負担比率（分子）の構造'!L$51</f>
        <v>291</v>
      </c>
      <c r="N57" s="180"/>
      <c r="O57" s="180"/>
      <c r="P57" s="180">
        <f>'将来負担比率（分子）の構造'!M$51</f>
        <v>391</v>
      </c>
    </row>
    <row r="58" spans="1:16" x14ac:dyDescent="0.15">
      <c r="A58" s="180" t="s">
        <v>41</v>
      </c>
      <c r="B58" s="180"/>
      <c r="C58" s="180"/>
      <c r="D58" s="180">
        <f>'将来負担比率（分子）の構造'!I$50</f>
        <v>2028</v>
      </c>
      <c r="E58" s="180"/>
      <c r="F58" s="180"/>
      <c r="G58" s="180">
        <f>'将来負担比率（分子）の構造'!J$50</f>
        <v>2063</v>
      </c>
      <c r="H58" s="180"/>
      <c r="I58" s="180"/>
      <c r="J58" s="180">
        <f>'将来負担比率（分子）の構造'!K$50</f>
        <v>2168</v>
      </c>
      <c r="K58" s="180"/>
      <c r="L58" s="180"/>
      <c r="M58" s="180">
        <f>'将来負担比率（分子）の構造'!L$50</f>
        <v>2252</v>
      </c>
      <c r="N58" s="180"/>
      <c r="O58" s="180"/>
      <c r="P58" s="180">
        <f>'将来負担比率（分子）の構造'!M$50</f>
        <v>2340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303</v>
      </c>
      <c r="C62" s="180"/>
      <c r="D62" s="180"/>
      <c r="E62" s="180">
        <f>'将来負担比率（分子）の構造'!J$45</f>
        <v>263</v>
      </c>
      <c r="F62" s="180"/>
      <c r="G62" s="180"/>
      <c r="H62" s="180">
        <f>'将来負担比率（分子）の構造'!K$45</f>
        <v>226</v>
      </c>
      <c r="I62" s="180"/>
      <c r="J62" s="180"/>
      <c r="K62" s="180">
        <f>'将来負担比率（分子）の構造'!L$45</f>
        <v>251</v>
      </c>
      <c r="L62" s="180"/>
      <c r="M62" s="180"/>
      <c r="N62" s="180">
        <f>'将来負担比率（分子）の構造'!M$45</f>
        <v>60</v>
      </c>
      <c r="O62" s="180"/>
      <c r="P62" s="180"/>
    </row>
    <row r="63" spans="1:16" x14ac:dyDescent="0.15">
      <c r="A63" s="180" t="s">
        <v>34</v>
      </c>
      <c r="B63" s="180">
        <f>'将来負担比率（分子）の構造'!I$44</f>
        <v>378</v>
      </c>
      <c r="C63" s="180"/>
      <c r="D63" s="180"/>
      <c r="E63" s="180">
        <f>'将来負担比率（分子）の構造'!J$44</f>
        <v>395</v>
      </c>
      <c r="F63" s="180"/>
      <c r="G63" s="180"/>
      <c r="H63" s="180">
        <f>'将来負担比率（分子）の構造'!K$44</f>
        <v>501</v>
      </c>
      <c r="I63" s="180"/>
      <c r="J63" s="180"/>
      <c r="K63" s="180">
        <f>'将来負担比率（分子）の構造'!L$44</f>
        <v>407</v>
      </c>
      <c r="L63" s="180"/>
      <c r="M63" s="180"/>
      <c r="N63" s="180">
        <f>'将来負担比率（分子）の構造'!M$44</f>
        <v>346</v>
      </c>
      <c r="O63" s="180"/>
      <c r="P63" s="180"/>
    </row>
    <row r="64" spans="1:16" x14ac:dyDescent="0.15">
      <c r="A64" s="180" t="s">
        <v>33</v>
      </c>
      <c r="B64" s="180">
        <f>'将来負担比率（分子）の構造'!I$43</f>
        <v>365</v>
      </c>
      <c r="C64" s="180"/>
      <c r="D64" s="180"/>
      <c r="E64" s="180">
        <f>'将来負担比率（分子）の構造'!J$43</f>
        <v>469</v>
      </c>
      <c r="F64" s="180"/>
      <c r="G64" s="180"/>
      <c r="H64" s="180">
        <f>'将来負担比率（分子）の構造'!K$43</f>
        <v>487</v>
      </c>
      <c r="I64" s="180"/>
      <c r="J64" s="180"/>
      <c r="K64" s="180">
        <f>'将来負担比率（分子）の構造'!L$43</f>
        <v>474</v>
      </c>
      <c r="L64" s="180"/>
      <c r="M64" s="180"/>
      <c r="N64" s="180">
        <f>'将来負担比率（分子）の構造'!M$43</f>
        <v>462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6104</v>
      </c>
      <c r="C66" s="180"/>
      <c r="D66" s="180"/>
      <c r="E66" s="180">
        <f>'将来負担比率（分子）の構造'!J$41</f>
        <v>5587</v>
      </c>
      <c r="F66" s="180"/>
      <c r="G66" s="180"/>
      <c r="H66" s="180">
        <f>'将来負担比率（分子）の構造'!K$41</f>
        <v>5735</v>
      </c>
      <c r="I66" s="180"/>
      <c r="J66" s="180"/>
      <c r="K66" s="180">
        <f>'将来負担比率（分子）の構造'!L$41</f>
        <v>5765</v>
      </c>
      <c r="L66" s="180"/>
      <c r="M66" s="180"/>
      <c r="N66" s="180">
        <f>'将来負担比率（分子）の構造'!M$41</f>
        <v>6101</v>
      </c>
      <c r="O66" s="180"/>
      <c r="P66" s="180"/>
    </row>
    <row r="67" spans="1:16" x14ac:dyDescent="0.15">
      <c r="A67" s="180" t="s">
        <v>75</v>
      </c>
      <c r="B67" s="180" t="e">
        <f>NA()</f>
        <v>#N/A</v>
      </c>
      <c r="C67" s="180">
        <f>IF(ISNUMBER('将来負担比率（分子）の構造'!I$53), IF('将来負担比率（分子）の構造'!I$53 &lt; 0, 0, '将来負担比率（分子）の構造'!I$53), NA())</f>
        <v>407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273</v>
      </c>
      <c r="C72" s="184">
        <f>基金残高に係る経年分析!G55</f>
        <v>273</v>
      </c>
      <c r="D72" s="184">
        <f>基金残高に係る経年分析!H55</f>
        <v>324</v>
      </c>
    </row>
    <row r="73" spans="1:16" x14ac:dyDescent="0.15">
      <c r="A73" s="183" t="s">
        <v>78</v>
      </c>
      <c r="B73" s="184">
        <f>基金残高に係る経年分析!F56</f>
        <v>254</v>
      </c>
      <c r="C73" s="184">
        <f>基金残高に係る経年分析!G56</f>
        <v>255</v>
      </c>
      <c r="D73" s="184">
        <f>基金残高に係る経年分析!H56</f>
        <v>255</v>
      </c>
    </row>
    <row r="74" spans="1:16" x14ac:dyDescent="0.15">
      <c r="A74" s="183" t="s">
        <v>79</v>
      </c>
      <c r="B74" s="184">
        <f>基金残高に係る経年分析!F57</f>
        <v>1709</v>
      </c>
      <c r="C74" s="184">
        <f>基金残高に係る経年分析!G57</f>
        <v>1862</v>
      </c>
      <c r="D74" s="184">
        <f>基金残高に係る経年分析!H57</f>
        <v>1956</v>
      </c>
    </row>
  </sheetData>
  <sheetProtection algorithmName="SHA-512" hashValue="CCCn8rgrbH2RTwvHIgyuxt0M/281hdX6QyWC+ajhO7iV1rDOWZSspq89V7PkLnKOUYkJVCUgYKdMfnQ1Wyf19Q==" saltValue="3krsI7XIbCYky3SHFj6d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2020-03-10T02:42:09Z</cp:lastPrinted>
  <dcterms:created xsi:type="dcterms:W3CDTF">2020-02-10T06:38:32Z</dcterms:created>
  <dcterms:modified xsi:type="dcterms:W3CDTF">2021-03-08T05:37:01Z</dcterms:modified>
  <cp:category/>
</cp:coreProperties>
</file>