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uni057\Desktop\総務課前田\令和2年度\沖縄県庁報告もの\3.1令和元年度財政状況資料集提出依頼（伊東）\"/>
    </mc:Choice>
  </mc:AlternateContent>
  <xr:revisionPtr revIDLastSave="0" documentId="13_ncr:1_{1646D12E-EC91-4386-8B0B-22AA33F5F246}" xr6:coauthVersionLast="44" xr6:coauthVersionMax="44" xr10:uidLastSave="{00000000-0000-0000-0000-000000000000}"/>
  <bookViews>
    <workbookView xWindow="3120" yWindow="345" windowWidth="15375" windowHeight="9855" firstSheet="11"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9" i="12" l="1"/>
  <c r="AA30" i="12"/>
  <c r="AA28" i="12"/>
  <c r="AA7"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E35" i="10"/>
  <c r="AM35" i="10"/>
  <c r="C35" i="10"/>
  <c r="CO34" i="10"/>
  <c r="BW34"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<sst xmlns="http://schemas.openxmlformats.org/spreadsheetml/2006/main" count="1096" uniqueCount="585">
  <si>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</si>
  <si>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</si>
  <si>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</si>
  <si>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</si>
  <si>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</si>
  <si>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</si>
  <si>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</si>
  <si>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</si>
  <si>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</si>
  <si>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</si>
  <si>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</si>
  <si>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</si>
  <si>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</si>
  <si>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</si>
  <si>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</si>
  <si>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</si>
  <si>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</si>
  <si>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</si>
  <si>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</si>
  <si>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</si>
  <si>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</si>
  <si>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</si>
  <si>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</si>
  <si>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</si>
  <si>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</si>
  <si>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</si>
  <si>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</si>
  <si>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</si>
  <si>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</si>
  <si>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</si>
  <si>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</si>
  <si>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</si>
  <si>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</si>
  <si>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</si>
  <si>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</si>
  <si>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</si>
  <si>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</si>
  <si>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</si>
  <si>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</si>
  <si>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</si>
  <si>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</si>
  <si>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</si>
  <si>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</si>
  <si>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</si>
  <si>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</si>
  <si>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</si>
  <si>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</si>
  <si>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</si>
  <si>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</si>
  <si>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</si>
  <si>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</si>
  <si>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</si>
  <si>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</si>
  <si>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</si>
  <si>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</si>
  <si>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</si>
  <si>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</si>
  <si>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</si>
  <si>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</si>
  <si>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</si>
  <si>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</si>
  <si>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</si>
  <si>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</si>
  <si>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</si>
  <si>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</si>
  <si>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</si>
  <si>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</si>
  <si>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</si>
  <si>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</si>
  <si>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</si>
  <si>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</si>
  <si>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</si>
  <si>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</si>
  <si>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</si>
  <si>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</si>
  <si>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</si>
  <si>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</si>
  <si>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</si>
  <si>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</si>
  <si>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</si>
  <si>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</si>
  <si>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</si>
  <si>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</si>
  <si>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</si>
  <si>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</si>
  <si>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</si>
  <si>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</si>
  <si>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</si>
  <si>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</si>
  <si>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</si>
  <si>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</si>
  <si>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</si>
  <si>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</si>
  <si>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</si>
  <si>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</si>
  <si>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</si>
  <si>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</si>
  <si>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</si>
  <si>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</si>
  <si>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</si>
  <si>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</si>
  <si>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</si>
  <si>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</si>
  <si>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</si>
  <si>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</si>
  <si>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</si>
  <si>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</si>
  <si>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</si>
  <si>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</si>
  <si>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</si>
  <si>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</si>
  <si>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</si>
  <si>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</si>
  <si>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</si>
  <si>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</si>
  <si>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</si>
  <si>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</si>
  <si>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</si>
  <si>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</si>
  <si>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</si>
  <si>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</si>
  <si>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</si>
  <si>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</si>
  <si>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</si>
  <si>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</si>
  <si>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</si>
  <si>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</si>
  <si>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</si>
  <si>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</si>
  <si>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</si>
  <si>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</si>
  <si>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</si>
  <si>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</si>
  <si>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</si>
  <si>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</si>
  <si>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</si>
  <si>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</si>
  <si>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</si>
  <si>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</si>
  <si>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</si>
  <si>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</si>
  <si>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</si>
  <si>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</si>
  <si>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</si>
  <si>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</si>
  <si>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</si>
  <si>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</si>
  <si>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</si>
  <si>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</si>
  <si>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</si>
  <si>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</si>
  <si>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</si>
  <si>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</si>
  <si>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</si>
  <si>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</si>
  <si>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</si>
  <si>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</si>
  <si>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</si>
  <si>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</si>
  <si>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</si>
  <si>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</si>
  <si>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</si>
  <si>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</si>
  <si>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</si>
  <si>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</si>
  <si>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</si>
  <si>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</si>
  <si>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</si>
  <si>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</si>
  <si>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</si>
  <si>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</si>
  <si>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</si>
  <si>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</si>
  <si>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</si>
  <si>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</si>
  <si>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</si>
  <si>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</si>
  <si>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</si>
  <si>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</si>
  <si>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</si>
  <si>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</si>
  <si>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</si>
  <si>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</si>
  <si>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</si>
  <si>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</si>
  <si>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</si>
  <si>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</si>
  <si>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</si>
  <si>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</si>
  <si>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</si>
  <si>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</si>
  <si>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</si>
  <si>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</si>
  <si>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</si>
  <si>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</si>
  <si>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</si>
  <si>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</si>
  <si>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</si>
  <si>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</si>
  <si>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</si>
  <si>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</si>
  <si>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</si>
  <si>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</si>
  <si>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</si>
  <si>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</si>
  <si>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</si>
  <si>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</si>
  <si>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</si>
  <si>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</si>
  <si>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</si>
  <si>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</si>
  <si>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沖縄県国頭村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</si>
  <si>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</si>
  <si>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</si>
  <si>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</si>
  <si>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</si>
  <si>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</si>
  <si>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</si>
  <si>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</si>
  <si>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</si>
  <si>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</si>
  <si>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</si>
  <si>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</si>
  <si>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</si>
  <si>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</si>
  <si>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</si>
  <si>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</si>
  <si>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</si>
  <si>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</si>
  <si>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</si>
  <si>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</si>
  <si>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</si>
  <si>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</si>
  <si>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</si>
  <si>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</si>
  <si>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</si>
  <si>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</si>
  <si>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</si>
  <si>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</si>
  <si>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</si>
  <si>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</si>
  <si>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</si>
  <si>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</si>
  <si>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</si>
  <si>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</si>
  <si>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</si>
  <si>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</si>
  <si>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</si>
  <si>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</si>
  <si>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</si>
  <si>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</si>
  <si>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</si>
  <si>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</si>
  <si>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</si>
  <si>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</si>
  <si>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</si>
  <si>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</si>
  <si>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</si>
  <si>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</si>
  <si>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</si>
  <si>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</si>
  <si>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</si>
  <si>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</si>
  <si>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</si>
  <si>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</si>
  <si>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</si>
  <si>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</si>
  <si>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</si>
  <si>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</si>
  <si>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</si>
  <si>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</si>
  <si>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</si>
  <si>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</si>
  <si>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</si>
  <si>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</si>
  <si>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</si>
  <si>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</si>
  <si>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</si>
  <si>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</si>
  <si>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</si>
  <si>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</si>
  <si>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</si>
  <si>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</si>
  <si>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</si>
  <si>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</si>
  <si>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</si>
  <si>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</si>
  <si>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</si>
  <si>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</si>
  <si>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</si>
  <si>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</si>
  <si>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</si>
  <si>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</si>
  <si>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</si>
  <si>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</si>
  <si>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</si>
  <si>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</si>
  <si>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</si>
  <si>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</si>
  <si>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</si>
  <si>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</si>
  <si>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</si>
  <si>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</si>
  <si>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</si>
  <si>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</si>
  <si>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</si>
  <si>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</si>
  <si>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</si>
  <si>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</si>
  <si>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</si>
  <si>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</si>
  <si>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</si>
  <si>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</si>
  <si>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</si>
  <si>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</si>
  <si>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</si>
  <si>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</si>
  <si>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</si>
  <si>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</si>
  <si>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</si>
  <si>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</si>
  <si>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</si>
  <si>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</si>
  <si>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</si>
  <si>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</si>
  <si>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</si>
  <si>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</si>
  <si>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</si>
  <si>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</si>
  <si>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</si>
  <si>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</si>
  <si>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</si>
  <si>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</si>
  <si>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</si>
  <si>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</si>
  <si>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</si>
  <si>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</si>
  <si>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</si>
  <si>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</si>
  <si>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</si>
  <si>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</si>
  <si>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</si>
  <si>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</si>
  <si>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</si>
  <si>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</si>
  <si>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</si>
  <si>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</si>
  <si>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</si>
  <si>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</si>
  <si>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</si>
  <si>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</si>
  <si>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</si>
  <si>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</si>
  <si>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</si>
  <si>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</si>
  <si>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</si>
  <si>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</si>
  <si>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</si>
  <si>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</si>
  <si>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</si>
  <si>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</si>
  <si>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</si>
  <si>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</si>
  <si>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</si>
  <si>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</si>
  <si>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</si>
  <si>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</si>
  <si>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沖縄県国頭村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</si>
  <si>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</si>
  <si>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</si>
  <si>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</si>
  <si>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</si>
  <si>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</si>
  <si>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</si>
  <si>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</si>
  <si>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</si>
  <si>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</si>
  <si>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</si>
  <si>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</si>
  <si>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</si>
  <si>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</si>
  <si>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</si>
  <si>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</si>
  <si>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</si>
  <si>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</si>
  <si>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</si>
  <si>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</si>
  <si>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</si>
  <si>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</si>
  <si>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</si>
  <si>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</si>
  <si>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</si>
  <si>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</si>
  <si>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</si>
  <si>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</si>
  <si>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</si>
  <si>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</si>
  <si>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</si>
  <si>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</si>
  <si>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</si>
  <si>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</si>
  <si>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</si>
  <si>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</si>
  <si>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</si>
  <si>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</si>
  <si>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</si>
  <si>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</si>
  <si>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</si>
  <si>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</si>
  <si>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</si>
  <si>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</si>
  <si>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</si>
  <si>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</si>
  <si>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</si>
  <si>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</si>
  <si>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</si>
  <si>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</si>
  <si>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</si>
  <si>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</si>
  <si>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</si>
  <si>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</si>
  <si>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</si>
  <si>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</si>
  <si>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</si>
  <si>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</si>
  <si>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</si>
  <si>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</si>
  <si>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</si>
  <si>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</si>
  <si>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</si>
  <si>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</si>
  <si>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</si>
  <si>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</si>
  <si>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</si>
  <si>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</si>
  <si>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</si>
  <si>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</si>
  <si>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</si>
  <si>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</si>
  <si>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</si>
  <si>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</si>
  <si>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</si>
  <si>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</si>
  <si>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</si>
  <si>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</si>
  <si>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</si>
  <si>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</si>
  <si>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</si>
  <si>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</si>
  <si>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</si>
  <si>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</si>
  <si>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</si>
  <si>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</si>
  <si>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</si>
  <si>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</si>
  <si>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</si>
  <si>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</si>
  <si>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</si>
  <si>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</si>
  <si>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</si>
  <si>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</si>
  <si>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</si>
  <si>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</si>
  <si>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</si>
  <si>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</si>
  <si>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</si>
  <si>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</si>
  <si>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</si>
  <si>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</si>
  <si>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</si>
  <si>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</si>
  <si>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</si>
  <si>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</si>
  <si>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</si>
  <si>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</si>
  <si>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</si>
  <si>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</si>
  <si>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</si>
  <si>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</si>
  <si>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</si>
  <si>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</si>
  <si>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</si>
  <si>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</si>
  <si>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</si>
  <si>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</si>
  <si>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</si>
  <si>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</si>
  <si>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</si>
  <si>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</si>
  <si>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</si>
  <si>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</si>
  <si>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</si>
  <si>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</si>
  <si>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</si>
  <si>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</si>
  <si>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</si>
  <si>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</si>
  <si>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</si>
  <si>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</si>
  <si>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</si>
  <si>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</si>
  <si>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</si>
  <si>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</si>
  <si>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</si>
  <si>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</si>
  <si>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</si>
  <si>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</si>
  <si>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</si>
  <si>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</si>
  <si>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</si>
  <si>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</si>
  <si>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</si>
  <si>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</si>
  <si>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</si>
  <si>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</si>
  <si>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</si>
  <si>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</si>
  <si>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</si>
  <si>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</si>
  <si>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</si>
  <si>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</si>
  <si>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</si>
  <si>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</si>
  <si>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</si>
  <si>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</si>
  <si>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</si>
  <si>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</si>
  <si>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</si>
  <si>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</si>
  <si>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</si>
  <si>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</si>
  <si>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</si>
  <si>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</si>
  <si>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</si>
  <si>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</si>
  <si>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</si>
  <si>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</si>
  <si>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</si>
  <si>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</si>
  <si>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</si>
  <si>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</si>
  <si>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</si>
  <si>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</si>
  <si>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</si>
  <si>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</si>
  <si>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</si>
  <si>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</si>
  <si>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</si>
  <si>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</si>
  <si>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</si>
  <si>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</si>
  <si>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</si>
  <si>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</si>
  <si>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</si>
  <si>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6.14</t>
  </si>
  <si>
    <t>一般会計</t>
  </si>
  <si>
    <t>簡易水道特別会計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</si>
  <si>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</si>
  <si>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</si>
  <si>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</si>
  <si>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</si>
  <si>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</si>
  <si>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</si>
  <si>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</si>
  <si>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</si>
  <si>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</si>
  <si>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</si>
  <si>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</si>
  <si>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</si>
  <si>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</si>
  <si>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</si>
  <si>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</si>
  <si>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</si>
  <si>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</si>
  <si>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</si>
  <si>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</si>
  <si>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国頭村観光物産（株）</t>
    <rPh sb="0" eb="10">
      <t>クニガミソンカンコウブッサンカブ</t>
    </rPh>
    <phoneticPr fontId="2"/>
  </si>
  <si>
    <t>国頭きのこ園</t>
    <rPh sb="0" eb="2">
      <t>クニガミ</t>
    </rPh>
    <rPh sb="5" eb="6">
      <t>エン</t>
    </rPh>
    <phoneticPr fontId="2"/>
  </si>
  <si>
    <t>-</t>
    <phoneticPr fontId="2"/>
  </si>
  <si>
    <t>-</t>
    <phoneticPr fontId="2"/>
  </si>
  <si>
    <t>新庁舎建設基金</t>
    <rPh sb="0" eb="3">
      <t>シンチョウシャ</t>
    </rPh>
    <rPh sb="3" eb="5">
      <t>ケンセツ</t>
    </rPh>
    <rPh sb="5" eb="7">
      <t>キキン</t>
    </rPh>
    <phoneticPr fontId="2"/>
  </si>
  <si>
    <t>ふるさとづくり応援基金</t>
    <rPh sb="7" eb="9">
      <t>オウエン</t>
    </rPh>
    <rPh sb="9" eb="11">
      <t>キキン</t>
    </rPh>
    <phoneticPr fontId="2"/>
  </si>
  <si>
    <t>国頭村スポーツ振興基金</t>
    <rPh sb="0" eb="2">
      <t>クニガミ</t>
    </rPh>
    <rPh sb="2" eb="3">
      <t>ソン</t>
    </rPh>
    <rPh sb="7" eb="9">
      <t>シンコウ</t>
    </rPh>
    <rPh sb="9" eb="11">
      <t>キキン</t>
    </rPh>
    <phoneticPr fontId="2"/>
  </si>
  <si>
    <t>農林漁業基盤整備基金</t>
    <rPh sb="0" eb="2">
      <t>ノウリン</t>
    </rPh>
    <rPh sb="2" eb="4">
      <t>ギョギョウ</t>
    </rPh>
    <rPh sb="4" eb="6">
      <t>キバン</t>
    </rPh>
    <rPh sb="6" eb="8">
      <t>セイビ</t>
    </rPh>
    <rPh sb="8" eb="10">
      <t>キキン</t>
    </rPh>
    <phoneticPr fontId="2"/>
  </si>
  <si>
    <t>過疎振興基金</t>
    <rPh sb="0" eb="2">
      <t>カソ</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</si>
</sst>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DA04-409D-9AAD-BEBA833DCA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337329</c:v>
                </c:pt>
                <c:pt idx="1">
                  <c:v>288970</c:v>
                </c:pt>
                <c:pt idx="2">
                  <c:v>301041</c:v>
                </c:pt>
                <c:pt idx="3">
                  <c:v>501984</c:v>
                </c:pt>
                <c:pt idx="4">
                  <c:v>282347</c:v>
                </c:pt>
              </c:numCache>
            </c:numRef>
          </c:val>
          <c:smooth val="0"/>
          <c:extLst>
            <c:ext xmlns:c16="http://schemas.microsoft.com/office/drawing/2014/chart" uri="{C3380CC4-5D6E-409C-BE32-E72D297353CC}">
              <c16:uniqueId val="{00000001-DA04-409D-9AAD-BEBA833DCA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10.18</c:v>
                </c:pt>
                <c:pt idx="1">
                  <c:v>10.91</c:v>
                </c:pt>
                <c:pt idx="2">
                  <c:v>15.27</c:v>
                </c:pt>
                <c:pt idx="3">
                  <c:v>7.77</c:v>
                </c:pt>
                <c:pt idx="4">
                  <c:v>15.68</c:v>
                </c:pt>
              </c:numCache>
            </c:numRef>
          </c:val>
          <c:extLst>
            <c:ext xmlns:c16="http://schemas.microsoft.com/office/drawing/2014/chart" uri="{C3380CC4-5D6E-409C-BE32-E72D297353CC}">
              <c16:uniqueId val="{00000000-71C6-484F-8484-B94181F368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8.92</c:v>
                </c:pt>
                <c:pt idx="1">
                  <c:v>9</c:v>
                </c:pt>
                <c:pt idx="2">
                  <c:v>8.9700000000000006</c:v>
                </c:pt>
                <c:pt idx="3">
                  <c:v>10.85</c:v>
                </c:pt>
                <c:pt idx="4">
                  <c:v>13.52</c:v>
                </c:pt>
              </c:numCache>
            </c:numRef>
          </c:val>
          <c:extLst>
            <c:ext xmlns:c16="http://schemas.microsoft.com/office/drawing/2014/chart" uri="{C3380CC4-5D6E-409C-BE32-E72D297353CC}">
              <c16:uniqueId val="{00000001-71C6-484F-8484-B94181F368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12.43</c:v>
                </c:pt>
                <c:pt idx="1">
                  <c:v>7.63</c:v>
                </c:pt>
                <c:pt idx="2">
                  <c:v>4.4000000000000004</c:v>
                </c:pt>
                <c:pt idx="3">
                  <c:v>-6.14</c:v>
                </c:pt>
                <c:pt idx="4">
                  <c:v>10.6</c:v>
                </c:pt>
              </c:numCache>
            </c:numRef>
          </c:val>
          <c:smooth val="0"/>
          <c:extLst>
            <c:ext xmlns:c16="http://schemas.microsoft.com/office/drawing/2014/chart" uri="{C3380CC4-5D6E-409C-BE32-E72D297353CC}">
              <c16:uniqueId val="{00000002-71C6-484F-8484-B94181F368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1E-4A37-A89F-3EFB090515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1E-4A37-A89F-3EFB090515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1E-4A37-A89F-3EFB090515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1E-4A37-A89F-3EFB0905150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81E-4A37-A89F-3EFB0905150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81E-4A37-A89F-3EFB0905150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0.11</c:v>
                </c:pt>
                <c:pt idx="4">
                  <c:v>#N/A</c:v>
                </c:pt>
                <c:pt idx="5">
                  <c:v>0.13</c:v>
                </c:pt>
                <c:pt idx="6">
                  <c:v>#N/A</c:v>
                </c:pt>
                <c:pt idx="7">
                  <c:v>0.11</c:v>
                </c:pt>
                <c:pt idx="8">
                  <c:v>#N/A</c:v>
                </c:pt>
                <c:pt idx="9">
                  <c:v>0.11</c:v>
                </c:pt>
              </c:numCache>
            </c:numRef>
          </c:val>
          <c:extLst>
            <c:ext xmlns:c16="http://schemas.microsoft.com/office/drawing/2014/chart" uri="{C3380CC4-5D6E-409C-BE32-E72D297353CC}">
              <c16:uniqueId val="{00000006-481E-4A37-A89F-3EFB0905150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1.85</c:v>
                </c:pt>
                <c:pt idx="2">
                  <c:v>#N/A</c:v>
                </c:pt>
                <c:pt idx="3">
                  <c:v>0.94</c:v>
                </c:pt>
                <c:pt idx="4">
                  <c:v>#N/A</c:v>
                </c:pt>
                <c:pt idx="5">
                  <c:v>0.06</c:v>
                </c:pt>
                <c:pt idx="6">
                  <c:v>#N/A</c:v>
                </c:pt>
                <c:pt idx="7">
                  <c:v>0</c:v>
                </c:pt>
                <c:pt idx="8">
                  <c:v>#N/A</c:v>
                </c:pt>
                <c:pt idx="9">
                  <c:v>0.18</c:v>
                </c:pt>
              </c:numCache>
            </c:numRef>
          </c:val>
          <c:extLst>
            <c:ext xmlns:c16="http://schemas.microsoft.com/office/drawing/2014/chart" uri="{C3380CC4-5D6E-409C-BE32-E72D297353CC}">
              <c16:uniqueId val="{00000007-481E-4A37-A89F-3EFB0905150A}"/>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0.64</c:v>
                </c:pt>
                <c:pt idx="2">
                  <c:v>#N/A</c:v>
                </c:pt>
                <c:pt idx="3">
                  <c:v>0.52</c:v>
                </c:pt>
                <c:pt idx="4">
                  <c:v>#N/A</c:v>
                </c:pt>
                <c:pt idx="5">
                  <c:v>0.85</c:v>
                </c:pt>
                <c:pt idx="6">
                  <c:v>#N/A</c:v>
                </c:pt>
                <c:pt idx="7">
                  <c:v>0.82</c:v>
                </c:pt>
                <c:pt idx="8">
                  <c:v>#N/A</c:v>
                </c:pt>
                <c:pt idx="9">
                  <c:v>0.19</c:v>
                </c:pt>
              </c:numCache>
            </c:numRef>
          </c:val>
          <c:extLst>
            <c:ext xmlns:c16="http://schemas.microsoft.com/office/drawing/2014/chart" uri="{C3380CC4-5D6E-409C-BE32-E72D297353CC}">
              <c16:uniqueId val="{00000008-481E-4A37-A89F-3EFB090515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10.17</c:v>
                </c:pt>
                <c:pt idx="2">
                  <c:v>#N/A</c:v>
                </c:pt>
                <c:pt idx="3">
                  <c:v>10.91</c:v>
                </c:pt>
                <c:pt idx="4">
                  <c:v>#N/A</c:v>
                </c:pt>
                <c:pt idx="5">
                  <c:v>15.26</c:v>
                </c:pt>
                <c:pt idx="6">
                  <c:v>#N/A</c:v>
                </c:pt>
                <c:pt idx="7">
                  <c:v>7.76</c:v>
                </c:pt>
                <c:pt idx="8">
                  <c:v>#N/A</c:v>
                </c:pt>
                <c:pt idx="9">
                  <c:v>15.67</c:v>
                </c:pt>
              </c:numCache>
            </c:numRef>
          </c:val>
          <c:extLst>
            <c:ext xmlns:c16="http://schemas.microsoft.com/office/drawing/2014/chart" uri="{C3380CC4-5D6E-409C-BE32-E72D297353CC}">
              <c16:uniqueId val="{00000009-481E-4A37-A89F-3EFB090515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500</c:v>
                </c:pt>
                <c:pt idx="5">
                  <c:v>510</c:v>
                </c:pt>
                <c:pt idx="8">
                  <c:v>539</c:v>
                </c:pt>
                <c:pt idx="11">
                  <c:v>520</c:v>
                </c:pt>
                <c:pt idx="14">
                  <c:v>539</c:v>
                </c:pt>
              </c:numCache>
            </c:numRef>
          </c:val>
          <c:extLst>
            <c:ext xmlns:c16="http://schemas.microsoft.com/office/drawing/2014/chart" uri="{C3380CC4-5D6E-409C-BE32-E72D297353CC}">
              <c16:uniqueId val="{00000000-FD1A-47FB-B6E6-7DA768AB47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1A-47FB-B6E6-7DA768AB47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1A-47FB-B6E6-7DA768AB47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46</c:v>
                </c:pt>
                <c:pt idx="6">
                  <c:v>54</c:v>
                </c:pt>
                <c:pt idx="9">
                  <c:v>59</c:v>
                </c:pt>
                <c:pt idx="12">
                  <c:v>64</c:v>
                </c:pt>
              </c:numCache>
            </c:numRef>
          </c:val>
          <c:extLst>
            <c:ext xmlns:c16="http://schemas.microsoft.com/office/drawing/2014/chart" uri="{C3380CC4-5D6E-409C-BE32-E72D297353CC}">
              <c16:uniqueId val="{00000003-FD1A-47FB-B6E6-7DA768AB47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c:v>
                </c:pt>
                <c:pt idx="3">
                  <c:v>23</c:v>
                </c:pt>
                <c:pt idx="6">
                  <c:v>27</c:v>
                </c:pt>
                <c:pt idx="9">
                  <c:v>31</c:v>
                </c:pt>
                <c:pt idx="12">
                  <c:v>35</c:v>
                </c:pt>
              </c:numCache>
            </c:numRef>
          </c:val>
          <c:extLst>
            <c:ext xmlns:c16="http://schemas.microsoft.com/office/drawing/2014/chart" uri="{C3380CC4-5D6E-409C-BE32-E72D297353CC}">
              <c16:uniqueId val="{00000004-FD1A-47FB-B6E6-7DA768AB47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1A-47FB-B6E6-7DA768AB47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1A-47FB-B6E6-7DA768AB47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599</c:v>
                </c:pt>
                <c:pt idx="3">
                  <c:v>609</c:v>
                </c:pt>
                <c:pt idx="6">
                  <c:v>628</c:v>
                </c:pt>
                <c:pt idx="9">
                  <c:v>585</c:v>
                </c:pt>
                <c:pt idx="12">
                  <c:v>615</c:v>
                </c:pt>
              </c:numCache>
            </c:numRef>
          </c:val>
          <c:extLst>
            <c:ext xmlns:c16="http://schemas.microsoft.com/office/drawing/2014/chart" uri="{C3380CC4-5D6E-409C-BE32-E72D297353CC}">
              <c16:uniqueId val="{00000007-FD1A-47FB-B6E6-7DA768AB47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c:v>
                </c:pt>
                <c:pt idx="2">
                  <c:v>#N/A</c:v>
                </c:pt>
                <c:pt idx="3">
                  <c:v>#N/A</c:v>
                </c:pt>
                <c:pt idx="4">
                  <c:v>168</c:v>
                </c:pt>
                <c:pt idx="5">
                  <c:v>#N/A</c:v>
                </c:pt>
                <c:pt idx="6">
                  <c:v>#N/A</c:v>
                </c:pt>
                <c:pt idx="7">
                  <c:v>170</c:v>
                </c:pt>
                <c:pt idx="8">
                  <c:v>#N/A</c:v>
                </c:pt>
                <c:pt idx="9">
                  <c:v>#N/A</c:v>
                </c:pt>
                <c:pt idx="10">
                  <c:v>155</c:v>
                </c:pt>
                <c:pt idx="11">
                  <c:v>#N/A</c:v>
                </c:pt>
                <c:pt idx="12">
                  <c:v>#N/A</c:v>
                </c:pt>
                <c:pt idx="13">
                  <c:v>175</c:v>
                </c:pt>
                <c:pt idx="14">
                  <c:v>#N/A</c:v>
                </c:pt>
              </c:numCache>
            </c:numRef>
          </c:val>
          <c:smooth val="0"/>
          <c:extLst>
            <c:ext xmlns:c16="http://schemas.microsoft.com/office/drawing/2014/chart" uri="{C3380CC4-5D6E-409C-BE32-E72D297353CC}">
              <c16:uniqueId val="{00000008-FD1A-47FB-B6E6-7DA768AB47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4436</c:v>
                </c:pt>
                <c:pt idx="5">
                  <c:v>4698</c:v>
                </c:pt>
                <c:pt idx="8">
                  <c:v>4643</c:v>
                </c:pt>
                <c:pt idx="11">
                  <c:v>4743</c:v>
                </c:pt>
                <c:pt idx="14">
                  <c:v>4634</c:v>
                </c:pt>
              </c:numCache>
            </c:numRef>
          </c:val>
          <c:extLst>
            <c:ext xmlns:c16="http://schemas.microsoft.com/office/drawing/2014/chart" uri="{C3380CC4-5D6E-409C-BE32-E72D297353CC}">
              <c16:uniqueId val="{00000000-603A-4432-9608-D72D1A068B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261</c:v>
                </c:pt>
                <c:pt idx="5">
                  <c:v>250</c:v>
                </c:pt>
                <c:pt idx="8">
                  <c:v>291</c:v>
                </c:pt>
                <c:pt idx="11">
                  <c:v>391</c:v>
                </c:pt>
                <c:pt idx="14">
                  <c:v>377</c:v>
                </c:pt>
              </c:numCache>
            </c:numRef>
          </c:val>
          <c:extLst>
            <c:ext xmlns:c16="http://schemas.microsoft.com/office/drawing/2014/chart" uri="{C3380CC4-5D6E-409C-BE32-E72D297353CC}">
              <c16:uniqueId val="{00000001-603A-4432-9608-D72D1A068B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2063</c:v>
                </c:pt>
                <c:pt idx="5">
                  <c:v>2168</c:v>
                </c:pt>
                <c:pt idx="8">
                  <c:v>2252</c:v>
                </c:pt>
                <c:pt idx="11">
                  <c:v>2340</c:v>
                </c:pt>
                <c:pt idx="14">
                  <c:v>1954</c:v>
                </c:pt>
              </c:numCache>
            </c:numRef>
          </c:val>
          <c:extLst>
            <c:ext xmlns:c16="http://schemas.microsoft.com/office/drawing/2014/chart" uri="{C3380CC4-5D6E-409C-BE32-E72D297353CC}">
              <c16:uniqueId val="{00000002-603A-4432-9608-D72D1A068B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3A-4432-9608-D72D1A068B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3A-4432-9608-D72D1A068B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3A-4432-9608-D72D1A068B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263</c:v>
                </c:pt>
                <c:pt idx="3">
                  <c:v>226</c:v>
                </c:pt>
                <c:pt idx="6">
                  <c:v>251</c:v>
                </c:pt>
                <c:pt idx="9">
                  <c:v>60</c:v>
                </c:pt>
                <c:pt idx="12">
                  <c:v>112</c:v>
                </c:pt>
              </c:numCache>
            </c:numRef>
          </c:val>
          <c:extLst>
            <c:ext xmlns:c16="http://schemas.microsoft.com/office/drawing/2014/chart" uri="{C3380CC4-5D6E-409C-BE32-E72D297353CC}">
              <c16:uniqueId val="{00000006-603A-4432-9608-D72D1A068B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395</c:v>
                </c:pt>
                <c:pt idx="3">
                  <c:v>501</c:v>
                </c:pt>
                <c:pt idx="6">
                  <c:v>407</c:v>
                </c:pt>
                <c:pt idx="9">
                  <c:v>346</c:v>
                </c:pt>
                <c:pt idx="12">
                  <c:v>278</c:v>
                </c:pt>
              </c:numCache>
            </c:numRef>
          </c:val>
          <c:extLst>
            <c:ext xmlns:c16="http://schemas.microsoft.com/office/drawing/2014/chart" uri="{C3380CC4-5D6E-409C-BE32-E72D297353CC}">
              <c16:uniqueId val="{00000007-603A-4432-9608-D72D1A068B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469</c:v>
                </c:pt>
                <c:pt idx="3">
                  <c:v>487</c:v>
                </c:pt>
                <c:pt idx="6">
                  <c:v>474</c:v>
                </c:pt>
                <c:pt idx="9">
                  <c:v>462</c:v>
                </c:pt>
                <c:pt idx="12">
                  <c:v>425</c:v>
                </c:pt>
              </c:numCache>
            </c:numRef>
          </c:val>
          <c:extLst>
            <c:ext xmlns:c16="http://schemas.microsoft.com/office/drawing/2014/chart" uri="{C3380CC4-5D6E-409C-BE32-E72D297353CC}">
              <c16:uniqueId val="{00000008-603A-4432-9608-D72D1A068B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3A-4432-9608-D72D1A068B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5587</c:v>
                </c:pt>
                <c:pt idx="3">
                  <c:v>5735</c:v>
                </c:pt>
                <c:pt idx="6">
                  <c:v>5765</c:v>
                </c:pt>
                <c:pt idx="9">
                  <c:v>6101</c:v>
                </c:pt>
                <c:pt idx="12">
                  <c:v>6033</c:v>
                </c:pt>
              </c:numCache>
            </c:numRef>
          </c:val>
          <c:extLst>
            <c:ext xmlns:c16="http://schemas.microsoft.com/office/drawing/2014/chart" uri="{C3380CC4-5D6E-409C-BE32-E72D297353CC}">
              <c16:uniqueId val="{0000000A-603A-4432-9608-D72D1A068B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3A-4432-9608-D72D1A068B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273</c:v>
                </c:pt>
                <c:pt idx="1">
                  <c:v>324</c:v>
                </c:pt>
                <c:pt idx="2">
                  <c:v>404</c:v>
                </c:pt>
              </c:numCache>
            </c:numRef>
          </c:val>
          <c:extLst>
            <c:ext xmlns:c16="http://schemas.microsoft.com/office/drawing/2014/chart" uri="{C3380CC4-5D6E-409C-BE32-E72D297353CC}">
              <c16:uniqueId val="{00000000-35B2-419E-8830-7F3728F9FC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255</c:v>
                </c:pt>
                <c:pt idx="1">
                  <c:v>255</c:v>
                </c:pt>
                <c:pt idx="2">
                  <c:v>255</c:v>
                </c:pt>
              </c:numCache>
            </c:numRef>
          </c:val>
          <c:extLst>
            <c:ext xmlns:c16="http://schemas.microsoft.com/office/drawing/2014/chart" uri="{C3380CC4-5D6E-409C-BE32-E72D297353CC}">
              <c16:uniqueId val="{00000001-35B2-419E-8830-7F3728F9FC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1862</c:v>
                </c:pt>
                <c:pt idx="1">
                  <c:v>1956</c:v>
                </c:pt>
                <c:pt idx="2">
                  <c:v>1581</c:v>
                </c:pt>
              </c:numCache>
            </c:numRef>
          </c:val>
          <c:extLst>
            <c:ext xmlns:c16="http://schemas.microsoft.com/office/drawing/2014/chart" uri="{C3380CC4-5D6E-409C-BE32-E72D297353CC}">
              <c16:uniqueId val="{00000002-35B2-419E-8830-7F3728F9FC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大規模な事業による起債の償還が始まっており、未だ分子の比率が下がっている。今後とも、充当可能な財源を確保し健全な財政運営に努める。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減債基金については、満期一括償還地方債の財源として積み立てることとしているが、まだその償還には至っていない。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大規模な事業の償還も始まっているが分子の比率は、ほぼ変わらず厳しい状態である。将来負担額の縮小を図るため繰り上げ償還等に努める。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新庁舎建設に伴い</a:t>
          </a:r>
          <a:r>
            <a:rPr kumimoji="1" lang="ja-JP" altLang="en-US" sz="1300" b="1">
              <a:solidFill>
                <a:schemeClr val="dk1"/>
              </a:solidFill>
              <a:effectLst/>
              <a:latin typeface="+mn-lt"/>
              <a:ea typeface="+mn-ea"/>
              <a:cs typeface="+mn-cs"/>
            </a:rPr>
            <a:t>基金を</a:t>
          </a:r>
          <a:r>
            <a:rPr kumimoji="1" lang="ja-JP" altLang="ja-JP" sz="1300" b="1">
              <a:solidFill>
                <a:schemeClr val="dk1"/>
              </a:solidFill>
              <a:effectLst/>
              <a:latin typeface="+mn-lt"/>
              <a:ea typeface="+mn-ea"/>
              <a:cs typeface="+mn-cs"/>
            </a:rPr>
            <a:t>取り崩し</a:t>
          </a:r>
          <a:r>
            <a:rPr kumimoji="1" lang="ja-JP" altLang="en-US" sz="1300" b="1">
              <a:solidFill>
                <a:schemeClr val="dk1"/>
              </a:solidFill>
              <a:effectLst/>
              <a:latin typeface="+mn-lt"/>
              <a:ea typeface="+mn-ea"/>
              <a:cs typeface="+mn-cs"/>
            </a:rPr>
            <a:t>した</a:t>
          </a:r>
          <a:r>
            <a:rPr kumimoji="1" lang="ja-JP" altLang="ja-JP" sz="1300" b="1">
              <a:solidFill>
                <a:schemeClr val="dk1"/>
              </a:solidFill>
              <a:effectLst/>
              <a:latin typeface="+mn-lt"/>
              <a:ea typeface="+mn-ea"/>
              <a:cs typeface="+mn-cs"/>
            </a:rPr>
            <a:t>ため基金全体が下がってい</a:t>
          </a:r>
          <a:r>
            <a:rPr kumimoji="1" lang="ja-JP" altLang="en-US" sz="1300" b="1">
              <a:solidFill>
                <a:schemeClr val="dk1"/>
              </a:solidFill>
              <a:effectLst/>
              <a:latin typeface="+mn-lt"/>
              <a:ea typeface="+mn-ea"/>
              <a:cs typeface="+mn-cs"/>
            </a:rPr>
            <a:t>ます</a:t>
          </a:r>
          <a:r>
            <a:rPr kumimoji="1" lang="ja-JP" altLang="ja-JP" sz="1300" b="1">
              <a:solidFill>
                <a:schemeClr val="dk1"/>
              </a:solidFill>
              <a:effectLst/>
              <a:latin typeface="+mn-lt"/>
              <a:ea typeface="+mn-ea"/>
              <a:cs typeface="+mn-cs"/>
            </a:rPr>
            <a:t>。しかし、ふるさと応援基金に関しては、</a:t>
          </a:r>
          <a:r>
            <a:rPr kumimoji="1" lang="ja-JP" altLang="en-US" sz="1300" b="1">
              <a:solidFill>
                <a:schemeClr val="dk1"/>
              </a:solidFill>
              <a:effectLst/>
              <a:latin typeface="+mn-lt"/>
              <a:ea typeface="+mn-ea"/>
              <a:cs typeface="+mn-cs"/>
            </a:rPr>
            <a:t>農家の協力もあり</a:t>
          </a:r>
          <a:r>
            <a:rPr kumimoji="1" lang="ja-JP" altLang="ja-JP" sz="1300" b="1">
              <a:solidFill>
                <a:schemeClr val="dk1"/>
              </a:solidFill>
              <a:effectLst/>
              <a:latin typeface="+mn-lt"/>
              <a:ea typeface="+mn-ea"/>
              <a:cs typeface="+mn-cs"/>
            </a:rPr>
            <a:t>毎年度伸びている。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今後、財政調整基金の積極的な積み立て、施設維持管理に要する負担軽減を目的とした基金の創設等検討が必要である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基金の使途について、新庁舎建設基金は、令和</a:t>
          </a:r>
          <a:r>
            <a:rPr kumimoji="1" lang="en-US" altLang="ja-JP" sz="1300" b="1">
              <a:solidFill>
                <a:schemeClr val="dk1"/>
              </a:solidFill>
              <a:effectLst/>
              <a:latin typeface="+mn-lt"/>
              <a:ea typeface="+mn-ea"/>
              <a:cs typeface="+mn-cs"/>
            </a:rPr>
            <a:t>2</a:t>
          </a:r>
          <a:r>
            <a:rPr kumimoji="1" lang="ja-JP" altLang="ja-JP" sz="1300" b="1">
              <a:solidFill>
                <a:schemeClr val="dk1"/>
              </a:solidFill>
              <a:effectLst/>
              <a:latin typeface="+mn-lt"/>
              <a:ea typeface="+mn-ea"/>
              <a:cs typeface="+mn-cs"/>
            </a:rPr>
            <a:t>年度完成予定であり、</a:t>
          </a:r>
          <a:r>
            <a:rPr kumimoji="1" lang="ja-JP" altLang="en-US" sz="1300" b="1">
              <a:solidFill>
                <a:schemeClr val="dk1"/>
              </a:solidFill>
              <a:effectLst/>
              <a:latin typeface="+mn-lt"/>
              <a:ea typeface="+mn-ea"/>
              <a:cs typeface="+mn-cs"/>
            </a:rPr>
            <a:t>現年度実施分は</a:t>
          </a:r>
          <a:r>
            <a:rPr kumimoji="1" lang="ja-JP" altLang="ja-JP" sz="1300" b="1">
              <a:solidFill>
                <a:schemeClr val="dk1"/>
              </a:solidFill>
              <a:effectLst/>
              <a:latin typeface="+mn-lt"/>
              <a:ea typeface="+mn-ea"/>
              <a:cs typeface="+mn-cs"/>
            </a:rPr>
            <a:t>取り崩し</a:t>
          </a:r>
          <a:r>
            <a:rPr kumimoji="1" lang="ja-JP" altLang="en-US" sz="1300" b="1">
              <a:solidFill>
                <a:schemeClr val="dk1"/>
              </a:solidFill>
              <a:effectLst/>
              <a:latin typeface="+mn-lt"/>
              <a:ea typeface="+mn-ea"/>
              <a:cs typeface="+mn-cs"/>
            </a:rPr>
            <a:t>を行った</a:t>
          </a:r>
          <a:r>
            <a:rPr kumimoji="1" lang="ja-JP" altLang="ja-JP" sz="1300" b="1">
              <a:solidFill>
                <a:schemeClr val="dk1"/>
              </a:solidFill>
              <a:effectLst/>
              <a:latin typeface="+mn-lt"/>
              <a:ea typeface="+mn-ea"/>
              <a:cs typeface="+mn-cs"/>
            </a:rPr>
            <a:t>。ふるさと応援基金については、寄付者の要望等による人財育成、教育、行政等、特に世界自然遺産登録を見据えた環境教育、また図書室を利用する村民の図書購入等に充てる。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新庁舎建設基金、ふるさと応援基金が増</a:t>
          </a:r>
          <a:r>
            <a:rPr kumimoji="1" lang="ja-JP" altLang="en-US" sz="1300" b="1">
              <a:solidFill>
                <a:schemeClr val="dk1"/>
              </a:solidFill>
              <a:effectLst/>
              <a:latin typeface="+mn-lt"/>
              <a:ea typeface="+mn-ea"/>
              <a:cs typeface="+mn-cs"/>
            </a:rPr>
            <a:t>減</a:t>
          </a:r>
          <a:r>
            <a:rPr kumimoji="1" lang="ja-JP" altLang="ja-JP" sz="1300" b="1">
              <a:solidFill>
                <a:schemeClr val="dk1"/>
              </a:solidFill>
              <a:effectLst/>
              <a:latin typeface="+mn-lt"/>
              <a:ea typeface="+mn-ea"/>
              <a:cs typeface="+mn-cs"/>
            </a:rPr>
            <a:t>額の理由である。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基金が令和２年度完成することを境に、令和３年度以降は廃止を考えていることから、次に重要とする施設等維持管理に充てられる基金の創設が必要と考える。また、ふるさと応援基金が毎年度伸びを見せていることから、その使途を充実なものにするため更なる検討が必要とされ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財政調整基金は、財政等の調整による結果、現年度も横ばいである。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今後、積極的な積立の検討が必要である。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減債基金は、財政等の調整による結果、横ばいである。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今後、積極的な積立が必要である。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財政力指数は、類似団体平均と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じとなっている。例年に変わらず人口の減少、全国平均を上回る高齢化に加え、村内中心となる産業等がないこと等、財政基盤が弱いため、今後とも歳出の見直しに努めることと行政の効率化を促進することにより財政の健全化が図られ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経常収支比率は、人件費、物件費等、類似団体より下回って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がっている。その要因としては、大型普通建設事業が主として</a:t>
          </a:r>
          <a:r>
            <a:rPr kumimoji="1" lang="ja-JP" altLang="en-US" sz="1100">
              <a:solidFill>
                <a:sysClr val="windowText" lastClr="000000"/>
              </a:solidFill>
              <a:effectLst/>
              <a:latin typeface="+mn-lt"/>
              <a:ea typeface="+mn-ea"/>
              <a:cs typeface="+mn-cs"/>
            </a:rPr>
            <a:t>減になり</a:t>
          </a:r>
          <a:r>
            <a:rPr kumimoji="1" lang="ja-JP" altLang="ja-JP" sz="1100">
              <a:solidFill>
                <a:sysClr val="windowText" lastClr="000000"/>
              </a:solidFill>
              <a:effectLst/>
              <a:latin typeface="+mn-lt"/>
              <a:ea typeface="+mn-ea"/>
              <a:cs typeface="+mn-cs"/>
            </a:rPr>
            <a:t>前年度よりポイントが</a:t>
          </a:r>
          <a:r>
            <a:rPr kumimoji="1" lang="ja-JP" altLang="en-US" sz="1100">
              <a:solidFill>
                <a:sysClr val="windowText" lastClr="000000"/>
              </a:solidFill>
              <a:effectLst/>
              <a:latin typeface="+mn-lt"/>
              <a:ea typeface="+mn-ea"/>
              <a:cs typeface="+mn-cs"/>
            </a:rPr>
            <a:t>下がった</a:t>
          </a:r>
          <a:r>
            <a:rPr kumimoji="1" lang="ja-JP" altLang="ja-JP" sz="1100">
              <a:solidFill>
                <a:sysClr val="windowText" lastClr="000000"/>
              </a:solidFill>
              <a:effectLst/>
              <a:latin typeface="+mn-lt"/>
              <a:ea typeface="+mn-ea"/>
              <a:cs typeface="+mn-cs"/>
            </a:rPr>
            <a:t>と考えられる。今後も普通建設事業は計画されており各種事業に優先順位等つけ無駄のない経常経費の削減に努める。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63</xdr:row>
      <xdr:rowOff>148484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88968"/>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148484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8968"/>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8896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126894</xdr:rowOff>
    </xdr:from>
    <xdr:to>
      <xdr:col>11</xdr:col>
      <xdr:colOff>31750</xdr:colOff>
      <xdr:row>63</xdr:row>
      <xdr:rowOff>102235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56794"/>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97684</xdr:rowOff>
    </xdr:from>
    <xdr:to>
      <xdr:col>19</xdr:col>
      <xdr:colOff>184150</xdr:colOff>
      <xdr:row>64</xdr:row>
      <xdr:rowOff>27834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38011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6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76094</xdr:rowOff>
    </xdr:from>
    <xdr:to>
      <xdr:col>7</xdr:col>
      <xdr:colOff>31750</xdr:colOff>
      <xdr:row>63</xdr:row>
      <xdr:rowOff>6244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16421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人口一人当たりの人件費、物件費</a:t>
          </a:r>
          <a:r>
            <a:rPr kumimoji="1" lang="en-US" altLang="ja-JP" sz="1100">
              <a:solidFill>
                <a:schemeClr val="dk1"/>
              </a:solidFill>
              <a:effectLst/>
              <a:latin typeface="+mn-lt"/>
              <a:ea typeface="+mn-ea"/>
              <a:cs typeface="+mn-cs"/>
            </a:rPr>
            <a:t>440,796</a:t>
          </a:r>
          <a:r>
            <a:rPr kumimoji="1" lang="ja-JP" altLang="ja-JP" sz="1100">
              <a:solidFill>
                <a:schemeClr val="dk1"/>
              </a:solidFill>
              <a:effectLst/>
              <a:latin typeface="+mn-lt"/>
              <a:ea typeface="+mn-ea"/>
              <a:cs typeface="+mn-cs"/>
            </a:rPr>
            <a:t>円と類似団体を下回っているものの全国平均、沖縄県平均を大きく上回っている。人件費も一つの要因と考えられるが、委託料に係るソフト事業等の物件費が主な要因と考えられる。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34928</xdr:rowOff>
    </xdr:from>
    <xdr:to>
      <xdr:col>23</xdr:col>
      <xdr:colOff>133350</xdr:colOff>
      <xdr:row>82</xdr:row>
      <xdr:rowOff>37760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93828"/>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19706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3338</xdr:rowOff>
    </xdr:from>
    <xdr:to>
      <xdr:col>19</xdr:col>
      <xdr:colOff>133350</xdr:colOff>
      <xdr:row>82</xdr:row>
      <xdr:rowOff>37760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62238"/>
          <a:ext cx="8890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167382</xdr:rowOff>
    </xdr:from>
    <xdr:to>
      <xdr:col>15</xdr:col>
      <xdr:colOff>82550</xdr:colOff>
      <xdr:row>82</xdr:row>
      <xdr:rowOff>3338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483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147262</xdr:rowOff>
    </xdr:from>
    <xdr:to>
      <xdr:col>11</xdr:col>
      <xdr:colOff>31750</xdr:colOff>
      <xdr:row>81</xdr:row>
      <xdr:rowOff>167382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4712"/>
          <a:ext cx="8890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44564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155578</xdr:rowOff>
    </xdr:from>
    <xdr:to>
      <xdr:col>23</xdr:col>
      <xdr:colOff>184150</xdr:colOff>
      <xdr:row>82</xdr:row>
      <xdr:rowOff>85728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76855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158410</xdr:rowOff>
    </xdr:from>
    <xdr:to>
      <xdr:col>19</xdr:col>
      <xdr:colOff>184150</xdr:colOff>
      <xdr:row>82</xdr:row>
      <xdr:rowOff>88560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98737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123988</xdr:rowOff>
    </xdr:from>
    <xdr:to>
      <xdr:col>15</xdr:col>
      <xdr:colOff>133350</xdr:colOff>
      <xdr:row>82</xdr:row>
      <xdr:rowOff>54138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64315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116582</xdr:rowOff>
    </xdr:from>
    <xdr:to>
      <xdr:col>11</xdr:col>
      <xdr:colOff>82550</xdr:colOff>
      <xdr:row>82</xdr:row>
      <xdr:rowOff>46732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56909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96462</xdr:rowOff>
    </xdr:from>
    <xdr:to>
      <xdr:col>7</xdr:col>
      <xdr:colOff>31750</xdr:colOff>
      <xdr:row>82</xdr:row>
      <xdr:rowOff>26612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36789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ラスパイレス指数は、類似団体</a:t>
          </a:r>
          <a:r>
            <a:rPr kumimoji="1" lang="ja-JP" altLang="en-US" sz="1100">
              <a:solidFill>
                <a:schemeClr val="dk1"/>
              </a:solidFill>
              <a:effectLst/>
              <a:latin typeface="+mn-lt"/>
              <a:ea typeface="+mn-ea"/>
              <a:cs typeface="+mn-cs"/>
            </a:rPr>
            <a:t>より下回っており、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全国町村平均を</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ポイントも</a:t>
          </a:r>
          <a:r>
            <a:rPr kumimoji="1" lang="ja-JP" altLang="ja-JP" sz="1100">
              <a:solidFill>
                <a:schemeClr val="dk1"/>
              </a:solidFill>
              <a:effectLst/>
              <a:latin typeface="+mn-lt"/>
              <a:ea typeface="+mn-ea"/>
              <a:cs typeface="+mn-cs"/>
            </a:rPr>
            <a:t>下回っていることから給与体系の見直し等、給与の適正に努める。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89408</xdr:rowOff>
    </xdr:from>
    <xdr:to>
      <xdr:col>81</xdr:col>
      <xdr:colOff>44450</xdr:colOff>
      <xdr:row>87</xdr:row>
      <xdr:rowOff>108713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005558"/>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108713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9108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41148</xdr:rowOff>
    </xdr:from>
    <xdr:to>
      <xdr:col>72</xdr:col>
      <xdr:colOff>203200</xdr:colOff>
      <xdr:row>87</xdr:row>
      <xdr:rowOff>74930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572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41148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9186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38608</xdr:rowOff>
    </xdr:from>
    <xdr:to>
      <xdr:col>81</xdr:col>
      <xdr:colOff>95250</xdr:colOff>
      <xdr:row>87</xdr:row>
      <xdr:rowOff>140208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55135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57913</xdr:rowOff>
    </xdr:from>
    <xdr:to>
      <xdr:col>77</xdr:col>
      <xdr:colOff>95250</xdr:colOff>
      <xdr:row>87</xdr:row>
      <xdr:rowOff>159513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161798</xdr:rowOff>
    </xdr:from>
    <xdr:to>
      <xdr:col>68</xdr:col>
      <xdr:colOff>203200</xdr:colOff>
      <xdr:row>87</xdr:row>
      <xdr:rowOff>91948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102125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人口千人当たりの職員数については類似団体を下回っているものの、前年より</a:t>
          </a:r>
          <a:r>
            <a:rPr kumimoji="1" lang="en-US" altLang="ja-JP" sz="1100">
              <a:solidFill>
                <a:schemeClr val="dk1"/>
              </a:solidFill>
              <a:effectLst/>
              <a:latin typeface="+mn-lt"/>
              <a:ea typeface="+mn-ea"/>
              <a:cs typeface="+mn-cs"/>
            </a:rPr>
            <a:t>0.78</a:t>
          </a:r>
          <a:r>
            <a:rPr kumimoji="1" lang="ja-JP" altLang="ja-JP" sz="1100">
              <a:solidFill>
                <a:schemeClr val="dk1"/>
              </a:solidFill>
              <a:effectLst/>
              <a:latin typeface="+mn-lt"/>
              <a:ea typeface="+mn-ea"/>
              <a:cs typeface="+mn-cs"/>
            </a:rPr>
            <a:t>ポイント増加し、全国平均、沖縄県平均を大きく上回っている。今後</a:t>
          </a:r>
          <a:r>
            <a:rPr kumimoji="1" lang="ja-JP" altLang="en-US" sz="1100">
              <a:solidFill>
                <a:schemeClr val="dk1"/>
              </a:solidFill>
              <a:effectLst/>
              <a:latin typeface="+mn-lt"/>
              <a:ea typeface="+mn-ea"/>
              <a:cs typeface="+mn-cs"/>
            </a:rPr>
            <a:t>、業務の効率化や</a:t>
          </a:r>
          <a:r>
            <a:rPr kumimoji="1" lang="ja-JP" altLang="ja-JP" sz="1100">
              <a:solidFill>
                <a:schemeClr val="dk1"/>
              </a:solidFill>
              <a:effectLst/>
              <a:latin typeface="+mn-lt"/>
              <a:ea typeface="+mn-ea"/>
              <a:cs typeface="+mn-cs"/>
            </a:rPr>
            <a:t>定数管理等を適正に管理するよう努める。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71834</xdr:rowOff>
    </xdr:from>
    <xdr:to>
      <xdr:col>81</xdr:col>
      <xdr:colOff>44450</xdr:colOff>
      <xdr:row>59</xdr:row>
      <xdr:rowOff>80796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87384"/>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58275</xdr:rowOff>
    </xdr:from>
    <xdr:to>
      <xdr:col>77</xdr:col>
      <xdr:colOff>44450</xdr:colOff>
      <xdr:row>59</xdr:row>
      <xdr:rowOff>71834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73825"/>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42878</xdr:rowOff>
    </xdr:from>
    <xdr:to>
      <xdr:col>72</xdr:col>
      <xdr:colOff>203200</xdr:colOff>
      <xdr:row>59</xdr:row>
      <xdr:rowOff>58275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58428"/>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42648</xdr:rowOff>
    </xdr:from>
    <xdr:to>
      <xdr:col>68</xdr:col>
      <xdr:colOff>152400</xdr:colOff>
      <xdr:row>59</xdr:row>
      <xdr:rowOff>42878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5819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96955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29996</xdr:rowOff>
    </xdr:from>
    <xdr:to>
      <xdr:col>81</xdr:col>
      <xdr:colOff>95250</xdr:colOff>
      <xdr:row>59</xdr:row>
      <xdr:rowOff>131596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46523</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21034</xdr:rowOff>
    </xdr:from>
    <xdr:to>
      <xdr:col>77</xdr:col>
      <xdr:colOff>95250</xdr:colOff>
      <xdr:row>59</xdr:row>
      <xdr:rowOff>122634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132811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90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7475</xdr:rowOff>
    </xdr:from>
    <xdr:to>
      <xdr:col>73</xdr:col>
      <xdr:colOff>44450</xdr:colOff>
      <xdr:row>59</xdr:row>
      <xdr:rowOff>109075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119252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163528</xdr:rowOff>
    </xdr:from>
    <xdr:to>
      <xdr:col>68</xdr:col>
      <xdr:colOff>203200</xdr:colOff>
      <xdr:row>59</xdr:row>
      <xdr:rowOff>93678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103855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163298</xdr:rowOff>
    </xdr:from>
    <xdr:to>
      <xdr:col>64</xdr:col>
      <xdr:colOff>152400</xdr:colOff>
      <xdr:row>59</xdr:row>
      <xdr:rowOff>93448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103625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7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実質公債費は、類似団体より下回っているが、昨年度より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ポイント、上回っている。地方債の償還が始まっているのが要因となっていることから、起債依存型の事業実施等を見直しながら公債費率の抑制に努める。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108373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将来負担比率は、償還が始まっている地方債が影響しているが、今後も地方債の起債が見込まれる負担率については、横ばいが続くと考えられる。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人件費については、退職者に対しての新規採用職員数は変わら</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が、こども園の運営を直営していることから保育士職員増が前年度あったための差が大きい。</a:t>
          </a:r>
          <a:r>
            <a:rPr kumimoji="1" lang="ja-JP" altLang="ja-JP" sz="1100">
              <a:solidFill>
                <a:schemeClr val="dk1"/>
              </a:solidFill>
              <a:effectLst/>
              <a:latin typeface="+mn-lt"/>
              <a:ea typeface="+mn-ea"/>
              <a:cs typeface="+mn-cs"/>
            </a:rPr>
            <a:t>今後ともさらなる</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161290</xdr:rowOff>
    </xdr:from>
    <xdr:to>
      <xdr:col>24</xdr:col>
      <xdr:colOff>25400</xdr:colOff>
      <xdr:row>35</xdr:row>
      <xdr:rowOff>21272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990590"/>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129858</xdr:rowOff>
    </xdr:from>
    <xdr:to>
      <xdr:col>19</xdr:col>
      <xdr:colOff>187325</xdr:colOff>
      <xdr:row>35</xdr:row>
      <xdr:rowOff>21272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5915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129858</xdr:rowOff>
    </xdr:from>
    <xdr:to>
      <xdr:col>15</xdr:col>
      <xdr:colOff>98425</xdr:colOff>
      <xdr:row>35</xdr:row>
      <xdr:rowOff>15558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9591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152717</xdr:rowOff>
    </xdr:from>
    <xdr:to>
      <xdr:col>11</xdr:col>
      <xdr:colOff>9525</xdr:colOff>
      <xdr:row>35</xdr:row>
      <xdr:rowOff>15558</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8201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162260</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110490</xdr:rowOff>
    </xdr:from>
    <xdr:to>
      <xdr:col>24</xdr:col>
      <xdr:colOff>76200</xdr:colOff>
      <xdr:row>35</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127017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141922</xdr:rowOff>
    </xdr:from>
    <xdr:to>
      <xdr:col>20</xdr:col>
      <xdr:colOff>38100</xdr:colOff>
      <xdr:row>35</xdr:row>
      <xdr:rowOff>72072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56849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79058</xdr:rowOff>
    </xdr:from>
    <xdr:to>
      <xdr:col>15</xdr:col>
      <xdr:colOff>149225</xdr:colOff>
      <xdr:row>35</xdr:row>
      <xdr:rowOff>9208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19385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136208</xdr:rowOff>
    </xdr:from>
    <xdr:to>
      <xdr:col>11</xdr:col>
      <xdr:colOff>60325</xdr:colOff>
      <xdr:row>35</xdr:row>
      <xdr:rowOff>66358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51135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05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101917</xdr:rowOff>
    </xdr:from>
    <xdr:to>
      <xdr:col>6</xdr:col>
      <xdr:colOff>171450</xdr:colOff>
      <xdr:row>35</xdr:row>
      <xdr:rowOff>32067</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16844</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1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物件費の比率は、類似団体を下回っている。主な要因としては、ソフト事業の委託料が考えられる。事業の優先順位等により適正な事業の採択に努める。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952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925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3573</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扶助費については、類似団体を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回っている。その要因としては、</a:t>
          </a:r>
          <a:r>
            <a:rPr kumimoji="1" lang="ja-JP" altLang="en-US" sz="1100">
              <a:solidFill>
                <a:sysClr val="windowText" lastClr="000000"/>
              </a:solidFill>
              <a:effectLst/>
              <a:latin typeface="+mn-lt"/>
              <a:ea typeface="+mn-ea"/>
              <a:cs typeface="+mn-cs"/>
            </a:rPr>
            <a:t>児童福祉費の児童手当扶助費や出産祝金扶助費</a:t>
          </a:r>
          <a:r>
            <a:rPr kumimoji="1" lang="ja-JP" altLang="ja-JP" sz="1100">
              <a:solidFill>
                <a:sysClr val="windowText" lastClr="000000"/>
              </a:solidFill>
              <a:effectLst/>
              <a:latin typeface="+mn-lt"/>
              <a:ea typeface="+mn-ea"/>
              <a:cs typeface="+mn-cs"/>
            </a:rPr>
            <a:t>等が主な要因と考えられる。今後とも、その他の医療扶助費等の抑制に努めるため予防等の強化に努める。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その他の比率は、類似団体を</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今年度に関して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の財政悪化に伴う赤字補填的な操出金</a:t>
          </a:r>
          <a:r>
            <a:rPr kumimoji="1" lang="ja-JP" altLang="ja-JP" sz="1100">
              <a:solidFill>
                <a:schemeClr val="dk1"/>
              </a:solidFill>
              <a:effectLst/>
              <a:latin typeface="+mn-lt"/>
              <a:ea typeface="+mn-ea"/>
              <a:cs typeface="+mn-cs"/>
            </a:rPr>
            <a:t>等が主な要因であり、年々、増減を繰り返している状況である。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46990</xdr:rowOff>
    </xdr:from>
    <xdr:to>
      <xdr:col>82</xdr:col>
      <xdr:colOff>107950</xdr:colOff>
      <xdr:row>57</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4819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52705</xdr:rowOff>
    </xdr:from>
    <xdr:to>
      <xdr:col>78</xdr:col>
      <xdr:colOff>69850</xdr:colOff>
      <xdr:row>57</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539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52705</xdr:rowOff>
    </xdr:from>
    <xdr:to>
      <xdr:col>73</xdr:col>
      <xdr:colOff>180975</xdr:colOff>
      <xdr:row>57</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539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92710</xdr:rowOff>
    </xdr:from>
    <xdr:to>
      <xdr:col>69</xdr:col>
      <xdr:colOff>92075</xdr:colOff>
      <xdr:row>57</xdr:row>
      <xdr:rowOff>29845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9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167640</xdr:rowOff>
    </xdr:from>
    <xdr:to>
      <xdr:col>82</xdr:col>
      <xdr:colOff>158750</xdr:colOff>
      <xdr:row>56</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xdr:rowOff>
    </xdr:from>
    <xdr:to>
      <xdr:col>74</xdr:col>
      <xdr:colOff>31750</xdr:colOff>
      <xdr:row>56</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41910</xdr:rowOff>
    </xdr:from>
    <xdr:to>
      <xdr:col>65</xdr:col>
      <xdr:colOff>53975</xdr:colOff>
      <xdr:row>56</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153687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補助費等の比率については、類似団体を上回っている。また、前年度より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今後とも、各種団体等の事業が適正に運営されているか等、補助費等の見直し等も含め精査する。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19558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90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公債費については、事業等に掛かった償還が始まっており、類似団体を下回っているものの、</a:t>
          </a:r>
          <a:r>
            <a:rPr kumimoji="1" lang="ja-JP" altLang="en-US" sz="1100">
              <a:solidFill>
                <a:schemeClr val="dk1"/>
              </a:solidFill>
              <a:effectLst/>
              <a:latin typeface="+mn-lt"/>
              <a:ea typeface="+mn-ea"/>
              <a:cs typeface="+mn-cs"/>
            </a:rPr>
            <a:t>事業内容の精査を十分に行い、</a:t>
          </a:r>
          <a:r>
            <a:rPr kumimoji="1" lang="ja-JP" altLang="ja-JP" sz="1100">
              <a:solidFill>
                <a:schemeClr val="dk1"/>
              </a:solidFill>
              <a:effectLst/>
              <a:latin typeface="+mn-lt"/>
              <a:ea typeface="+mn-ea"/>
              <a:cs typeface="+mn-cs"/>
            </a:rPr>
            <a:t>今後も新規発行に伴う普通事業債等の抑制に努める。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51888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57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64951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65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48623</xdr:rowOff>
    </xdr:from>
    <xdr:to>
      <xdr:col>15</xdr:col>
      <xdr:colOff>98425</xdr:colOff>
      <xdr:row>76</xdr:row>
      <xdr:rowOff>64951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78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48623</xdr:rowOff>
    </xdr:from>
    <xdr:to>
      <xdr:col>11</xdr:col>
      <xdr:colOff>9525</xdr:colOff>
      <xdr:row>76</xdr:row>
      <xdr:rowOff>64951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78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57349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xdr:rowOff>
    </xdr:from>
    <xdr:to>
      <xdr:col>24</xdr:col>
      <xdr:colOff>76200</xdr:colOff>
      <xdr:row>76</xdr:row>
      <xdr:rowOff>102688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17615</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100528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169273</xdr:rowOff>
    </xdr:from>
    <xdr:to>
      <xdr:col>11</xdr:col>
      <xdr:colOff>60325</xdr:colOff>
      <xdr:row>76</xdr:row>
      <xdr:rowOff>99423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84200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公債費以外については、類似団体より</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回っており、前年度より</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類似団体及び前年度対比で減となっているが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経常経費全体を見直し主に人件費、扶助費、補助費等の抑制に努める。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77</xdr:row>
      <xdr:rowOff>46989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543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14987</xdr:rowOff>
    </xdr:from>
    <xdr:to>
      <xdr:col>78</xdr:col>
      <xdr:colOff>69850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45187"/>
          <a:ext cx="889000" cy="2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14987</xdr:rowOff>
    </xdr:from>
    <xdr:to>
      <xdr:col>73</xdr:col>
      <xdr:colOff>180975</xdr:colOff>
      <xdr:row>76</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45187"/>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0861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135636</xdr:rowOff>
    </xdr:from>
    <xdr:to>
      <xdr:col>74</xdr:col>
      <xdr:colOff>31750</xdr:colOff>
      <xdr:row>76</xdr:row>
      <xdr:rowOff>65785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75963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105918</xdr:rowOff>
    </xdr:from>
    <xdr:to>
      <xdr:col>69</xdr:col>
      <xdr:colOff>142875</xdr:colOff>
      <xdr:row>77</xdr:row>
      <xdr:rowOff>36068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46245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62605</xdr:rowOff>
    </xdr:from>
    <xdr:to>
      <xdr:col>29</xdr:col>
      <xdr:colOff>127000</xdr:colOff>
      <xdr:row>18</xdr:row>
      <xdr:rowOff>74562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6330"/>
          <a:ext cx="6477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74562</xdr:rowOff>
    </xdr:from>
    <xdr:to>
      <xdr:col>26</xdr:col>
      <xdr:colOff>50800</xdr:colOff>
      <xdr:row>18</xdr:row>
      <xdr:rowOff>110259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8287"/>
          <a:ext cx="6985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110259</xdr:rowOff>
    </xdr:from>
    <xdr:to>
      <xdr:col>22</xdr:col>
      <xdr:colOff>114300</xdr:colOff>
      <xdr:row>18</xdr:row>
      <xdr:rowOff>117828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43984"/>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117828</xdr:rowOff>
    </xdr:from>
    <xdr:to>
      <xdr:col>18</xdr:col>
      <xdr:colOff>177800</xdr:colOff>
      <xdr:row>18</xdr:row>
      <xdr:rowOff>131674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51553"/>
          <a:ext cx="698500" cy="1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157171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11805</xdr:rowOff>
    </xdr:from>
    <xdr:to>
      <xdr:col>29</xdr:col>
      <xdr:colOff>177800</xdr:colOff>
      <xdr:row>18</xdr:row>
      <xdr:rowOff>113405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155332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23762</xdr:rowOff>
    </xdr:from>
    <xdr:to>
      <xdr:col>26</xdr:col>
      <xdr:colOff>101600</xdr:colOff>
      <xdr:row>18</xdr:row>
      <xdr:rowOff>125362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110139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4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59459</xdr:rowOff>
    </xdr:from>
    <xdr:to>
      <xdr:col>22</xdr:col>
      <xdr:colOff>165100</xdr:colOff>
      <xdr:row>18</xdr:row>
      <xdr:rowOff>161059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145837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67028</xdr:rowOff>
    </xdr:from>
    <xdr:to>
      <xdr:col>19</xdr:col>
      <xdr:colOff>38100</xdr:colOff>
      <xdr:row>18</xdr:row>
      <xdr:rowOff>168628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153405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80874</xdr:rowOff>
    </xdr:from>
    <xdr:to>
      <xdr:col>15</xdr:col>
      <xdr:colOff>101600</xdr:colOff>
      <xdr:row>19</xdr:row>
      <xdr:rowOff>11024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167251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0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27033</xdr:rowOff>
    </xdr:from>
    <xdr:to>
      <xdr:col>29</xdr:col>
      <xdr:colOff>127000</xdr:colOff>
      <xdr:row>37</xdr:row>
      <xdr:rowOff>54465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51733"/>
          <a:ext cx="6477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40846</xdr:rowOff>
    </xdr:from>
    <xdr:to>
      <xdr:col>26</xdr:col>
      <xdr:colOff>50800</xdr:colOff>
      <xdr:row>37</xdr:row>
      <xdr:rowOff>54465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65546"/>
          <a:ext cx="698500" cy="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40846</xdr:rowOff>
    </xdr:from>
    <xdr:to>
      <xdr:col>22</xdr:col>
      <xdr:colOff>114300</xdr:colOff>
      <xdr:row>37</xdr:row>
      <xdr:rowOff>47927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65546"/>
          <a:ext cx="698500" cy="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47927</xdr:rowOff>
    </xdr:from>
    <xdr:to>
      <xdr:col>18</xdr:col>
      <xdr:colOff>177800</xdr:colOff>
      <xdr:row>37</xdr:row>
      <xdr:rowOff>65758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72627"/>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231760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147683</xdr:rowOff>
    </xdr:from>
    <xdr:to>
      <xdr:col>29</xdr:col>
      <xdr:colOff>177800</xdr:colOff>
      <xdr:row>37</xdr:row>
      <xdr:rowOff>77833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119760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3665</xdr:rowOff>
    </xdr:from>
    <xdr:to>
      <xdr:col>26</xdr:col>
      <xdr:colOff>101600</xdr:colOff>
      <xdr:row>37</xdr:row>
      <xdr:rowOff>105265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90042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161496</xdr:rowOff>
    </xdr:from>
    <xdr:to>
      <xdr:col>22</xdr:col>
      <xdr:colOff>165100</xdr:colOff>
      <xdr:row>37</xdr:row>
      <xdr:rowOff>91646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1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76423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168577</xdr:rowOff>
    </xdr:from>
    <xdr:to>
      <xdr:col>19</xdr:col>
      <xdr:colOff>38100</xdr:colOff>
      <xdr:row>37</xdr:row>
      <xdr:rowOff>98727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83504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14958</xdr:rowOff>
    </xdr:from>
    <xdr:to>
      <xdr:col>15</xdr:col>
      <xdr:colOff>101600</xdr:colOff>
      <xdr:row>37</xdr:row>
      <xdr:rowOff>116558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101335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2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149750</xdr:rowOff>
    </xdr:from>
    <xdr:to>
      <xdr:col>24</xdr:col>
      <xdr:colOff>63500</xdr:colOff>
      <xdr:row>37</xdr:row>
      <xdr:rowOff>155401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93400"/>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155401</xdr:rowOff>
    </xdr:from>
    <xdr:to>
      <xdr:col>19</xdr:col>
      <xdr:colOff>177800</xdr:colOff>
      <xdr:row>38</xdr:row>
      <xdr:rowOff>7100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99051"/>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169653</xdr:rowOff>
    </xdr:from>
    <xdr:to>
      <xdr:col>15</xdr:col>
      <xdr:colOff>50800</xdr:colOff>
      <xdr:row>38</xdr:row>
      <xdr:rowOff>7100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513303"/>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169653</xdr:rowOff>
    </xdr:from>
    <xdr:to>
      <xdr:col>10</xdr:col>
      <xdr:colOff>114300</xdr:colOff>
      <xdr:row>38</xdr:row>
      <xdr:rowOff>1420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1330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32058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98950</xdr:rowOff>
    </xdr:from>
    <xdr:to>
      <xdr:col>24</xdr:col>
      <xdr:colOff>114300</xdr:colOff>
      <xdr:row>38</xdr:row>
      <xdr:rowOff>29101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4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77377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2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104601</xdr:rowOff>
    </xdr:from>
    <xdr:to>
      <xdr:col>20</xdr:col>
      <xdr:colOff>38100</xdr:colOff>
      <xdr:row>38</xdr:row>
      <xdr:rowOff>34751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25878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127751</xdr:rowOff>
    </xdr:from>
    <xdr:to>
      <xdr:col>15</xdr:col>
      <xdr:colOff>101600</xdr:colOff>
      <xdr:row>38</xdr:row>
      <xdr:rowOff>57900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71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49027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118853</xdr:rowOff>
    </xdr:from>
    <xdr:to>
      <xdr:col>10</xdr:col>
      <xdr:colOff>165100</xdr:colOff>
      <xdr:row>38</xdr:row>
      <xdr:rowOff>49003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40130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5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122070</xdr:rowOff>
    </xdr:from>
    <xdr:to>
      <xdr:col>6</xdr:col>
      <xdr:colOff>38100</xdr:colOff>
      <xdr:row>38</xdr:row>
      <xdr:rowOff>52220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43347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5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170910</xdr:rowOff>
    </xdr:from>
    <xdr:to>
      <xdr:col>24</xdr:col>
      <xdr:colOff>63500</xdr:colOff>
      <xdr:row>58</xdr:row>
      <xdr:rowOff>4411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3560"/>
          <a:ext cx="8382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170910</xdr:rowOff>
    </xdr:from>
    <xdr:to>
      <xdr:col>19</xdr:col>
      <xdr:colOff>177800</xdr:colOff>
      <xdr:row>58</xdr:row>
      <xdr:rowOff>41460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3560"/>
          <a:ext cx="889000" cy="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41460</xdr:rowOff>
    </xdr:from>
    <xdr:to>
      <xdr:col>15</xdr:col>
      <xdr:colOff>50800</xdr:colOff>
      <xdr:row>58</xdr:row>
      <xdr:rowOff>59118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5560"/>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59118</xdr:rowOff>
    </xdr:from>
    <xdr:to>
      <xdr:col>10</xdr:col>
      <xdr:colOff>114300</xdr:colOff>
      <xdr:row>58</xdr:row>
      <xdr:rowOff>91342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3218"/>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137962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125061</xdr:rowOff>
    </xdr:from>
    <xdr:to>
      <xdr:col>24</xdr:col>
      <xdr:colOff>114300</xdr:colOff>
      <xdr:row>58</xdr:row>
      <xdr:rowOff>55211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84438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120110</xdr:rowOff>
    </xdr:from>
    <xdr:to>
      <xdr:col>20</xdr:col>
      <xdr:colOff>38100</xdr:colOff>
      <xdr:row>58</xdr:row>
      <xdr:rowOff>50260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66787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162110</xdr:rowOff>
    </xdr:from>
    <xdr:to>
      <xdr:col>15</xdr:col>
      <xdr:colOff>101600</xdr:colOff>
      <xdr:row>58</xdr:row>
      <xdr:rowOff>92260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83387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8318</xdr:rowOff>
    </xdr:from>
    <xdr:to>
      <xdr:col>10</xdr:col>
      <xdr:colOff>165100</xdr:colOff>
      <xdr:row>58</xdr:row>
      <xdr:rowOff>109918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101045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40542</xdr:rowOff>
    </xdr:from>
    <xdr:to>
      <xdr:col>6</xdr:col>
      <xdr:colOff>38100</xdr:colOff>
      <xdr:row>58</xdr:row>
      <xdr:rowOff>142142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133269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97610</xdr:rowOff>
    </xdr:from>
    <xdr:to>
      <xdr:col>24</xdr:col>
      <xdr:colOff>63500</xdr:colOff>
      <xdr:row>78</xdr:row>
      <xdr:rowOff>113877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0710"/>
          <a:ext cx="8382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97610</xdr:rowOff>
    </xdr:from>
    <xdr:to>
      <xdr:col>19</xdr:col>
      <xdr:colOff>177800</xdr:colOff>
      <xdr:row>78</xdr:row>
      <xdr:rowOff>111540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0710"/>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96934</xdr:rowOff>
    </xdr:from>
    <xdr:to>
      <xdr:col>15</xdr:col>
      <xdr:colOff>50800</xdr:colOff>
      <xdr:row>78</xdr:row>
      <xdr:rowOff>111540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0034"/>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94858</xdr:rowOff>
    </xdr:from>
    <xdr:to>
      <xdr:col>10</xdr:col>
      <xdr:colOff>114300</xdr:colOff>
      <xdr:row>78</xdr:row>
      <xdr:rowOff>96934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795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63077</xdr:rowOff>
    </xdr:from>
    <xdr:to>
      <xdr:col>24</xdr:col>
      <xdr:colOff>114300</xdr:colOff>
      <xdr:row>78</xdr:row>
      <xdr:rowOff>164677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149454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46810</xdr:rowOff>
    </xdr:from>
    <xdr:to>
      <xdr:col>20</xdr:col>
      <xdr:colOff>38100</xdr:colOff>
      <xdr:row>78</xdr:row>
      <xdr:rowOff>148410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60740</xdr:rowOff>
    </xdr:from>
    <xdr:to>
      <xdr:col>15</xdr:col>
      <xdr:colOff>101600</xdr:colOff>
      <xdr:row>78</xdr:row>
      <xdr:rowOff>162340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153467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46134</xdr:rowOff>
    </xdr:from>
    <xdr:to>
      <xdr:col>10</xdr:col>
      <xdr:colOff>165100</xdr:colOff>
      <xdr:row>78</xdr:row>
      <xdr:rowOff>147734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138861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44058</xdr:rowOff>
    </xdr:from>
    <xdr:to>
      <xdr:col>6</xdr:col>
      <xdr:colOff>38100</xdr:colOff>
      <xdr:row>78</xdr:row>
      <xdr:rowOff>145658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136785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157237</xdr:rowOff>
    </xdr:from>
    <xdr:to>
      <xdr:col>24</xdr:col>
      <xdr:colOff>63500</xdr:colOff>
      <xdr:row>95</xdr:row>
      <xdr:rowOff>14319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73537"/>
          <a:ext cx="8382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149921</xdr:rowOff>
    </xdr:from>
    <xdr:to>
      <xdr:col>19</xdr:col>
      <xdr:colOff>177800</xdr:colOff>
      <xdr:row>94</xdr:row>
      <xdr:rowOff>157237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26622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149921</xdr:rowOff>
    </xdr:from>
    <xdr:to>
      <xdr:col>15</xdr:col>
      <xdr:colOff>50800</xdr:colOff>
      <xdr:row>94</xdr:row>
      <xdr:rowOff>161058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6622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161058</xdr:rowOff>
    </xdr:from>
    <xdr:to>
      <xdr:col>10</xdr:col>
      <xdr:colOff>114300</xdr:colOff>
      <xdr:row>95</xdr:row>
      <xdr:rowOff>80842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77358"/>
          <a:ext cx="889000" cy="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142101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134969</xdr:rowOff>
    </xdr:from>
    <xdr:to>
      <xdr:col>24</xdr:col>
      <xdr:colOff>114300</xdr:colOff>
      <xdr:row>95</xdr:row>
      <xdr:rowOff>65119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113396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106437</xdr:rowOff>
    </xdr:from>
    <xdr:to>
      <xdr:col>20</xdr:col>
      <xdr:colOff>38100</xdr:colOff>
      <xdr:row>95</xdr:row>
      <xdr:rowOff>36587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53114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99121</xdr:rowOff>
    </xdr:from>
    <xdr:to>
      <xdr:col>15</xdr:col>
      <xdr:colOff>101600</xdr:colOff>
      <xdr:row>95</xdr:row>
      <xdr:rowOff>29271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45798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110258</xdr:rowOff>
    </xdr:from>
    <xdr:to>
      <xdr:col>10</xdr:col>
      <xdr:colOff>165100</xdr:colOff>
      <xdr:row>95</xdr:row>
      <xdr:rowOff>40408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56935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30042</xdr:rowOff>
    </xdr:from>
    <xdr:to>
      <xdr:col>6</xdr:col>
      <xdr:colOff>38100</xdr:colOff>
      <xdr:row>95</xdr:row>
      <xdr:rowOff>131642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148169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117223</xdr:rowOff>
    </xdr:from>
    <xdr:to>
      <xdr:col>55</xdr:col>
      <xdr:colOff>0</xdr:colOff>
      <xdr:row>37</xdr:row>
      <xdr:rowOff>125527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0873"/>
          <a:ext cx="8382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125527</xdr:rowOff>
    </xdr:from>
    <xdr:to>
      <xdr:col>50</xdr:col>
      <xdr:colOff>114300</xdr:colOff>
      <xdr:row>37</xdr:row>
      <xdr:rowOff>154437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69177"/>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8760</xdr:rowOff>
    </xdr:from>
    <xdr:to>
      <xdr:col>45</xdr:col>
      <xdr:colOff>177800</xdr:colOff>
      <xdr:row>37</xdr:row>
      <xdr:rowOff>154437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52410"/>
          <a:ext cx="889000" cy="1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8760</xdr:rowOff>
    </xdr:from>
    <xdr:to>
      <xdr:col>41</xdr:col>
      <xdr:colOff>50800</xdr:colOff>
      <xdr:row>37</xdr:row>
      <xdr:rowOff>114303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52410"/>
          <a:ext cx="8890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66423</xdr:rowOff>
    </xdr:from>
    <xdr:to>
      <xdr:col>55</xdr:col>
      <xdr:colOff>50800</xdr:colOff>
      <xdr:row>37</xdr:row>
      <xdr:rowOff>168023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44850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8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74727</xdr:rowOff>
    </xdr:from>
    <xdr:to>
      <xdr:col>50</xdr:col>
      <xdr:colOff>165100</xdr:colOff>
      <xdr:row>38</xdr:row>
      <xdr:rowOff>4877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167453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103637</xdr:rowOff>
    </xdr:from>
    <xdr:to>
      <xdr:col>46</xdr:col>
      <xdr:colOff>38100</xdr:colOff>
      <xdr:row>38</xdr:row>
      <xdr:rowOff>33787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24914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129410</xdr:rowOff>
    </xdr:from>
    <xdr:to>
      <xdr:col>41</xdr:col>
      <xdr:colOff>101600</xdr:colOff>
      <xdr:row>37</xdr:row>
      <xdr:rowOff>59560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76087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63503</xdr:rowOff>
    </xdr:from>
    <xdr:to>
      <xdr:col>36</xdr:col>
      <xdr:colOff>165100</xdr:colOff>
      <xdr:row>37</xdr:row>
      <xdr:rowOff>165103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156229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81643</xdr:rowOff>
    </xdr:from>
    <xdr:to>
      <xdr:col>55</xdr:col>
      <xdr:colOff>0</xdr:colOff>
      <xdr:row>58</xdr:row>
      <xdr:rowOff>10611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54293"/>
          <a:ext cx="838200" cy="10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81643</xdr:rowOff>
    </xdr:from>
    <xdr:to>
      <xdr:col>50</xdr:col>
      <xdr:colOff>114300</xdr:colOff>
      <xdr:row>58</xdr:row>
      <xdr:rowOff>2064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54293"/>
          <a:ext cx="889000" cy="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2064</xdr:rowOff>
    </xdr:from>
    <xdr:to>
      <xdr:col>45</xdr:col>
      <xdr:colOff>177800</xdr:colOff>
      <xdr:row>58</xdr:row>
      <xdr:rowOff>7583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4616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156923</xdr:rowOff>
    </xdr:from>
    <xdr:to>
      <xdr:col>41</xdr:col>
      <xdr:colOff>50800</xdr:colOff>
      <xdr:row>58</xdr:row>
      <xdr:rowOff>7583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29573"/>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131261</xdr:rowOff>
    </xdr:from>
    <xdr:to>
      <xdr:col>55</xdr:col>
      <xdr:colOff>50800</xdr:colOff>
      <xdr:row>58</xdr:row>
      <xdr:rowOff>61411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30843</xdr:rowOff>
    </xdr:from>
    <xdr:to>
      <xdr:col>50</xdr:col>
      <xdr:colOff>165100</xdr:colOff>
      <xdr:row>57</xdr:row>
      <xdr:rowOff>132443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148970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7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122714</xdr:rowOff>
    </xdr:from>
    <xdr:to>
      <xdr:col>46</xdr:col>
      <xdr:colOff>38100</xdr:colOff>
      <xdr:row>58</xdr:row>
      <xdr:rowOff>52864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43991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8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128233</xdr:rowOff>
    </xdr:from>
    <xdr:to>
      <xdr:col>41</xdr:col>
      <xdr:colOff>101600</xdr:colOff>
      <xdr:row>58</xdr:row>
      <xdr:rowOff>58383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49510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106123</xdr:rowOff>
    </xdr:from>
    <xdr:to>
      <xdr:col>36</xdr:col>
      <xdr:colOff>165100</xdr:colOff>
      <xdr:row>58</xdr:row>
      <xdr:rowOff>36273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52800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43287</xdr:rowOff>
    </xdr:from>
    <xdr:to>
      <xdr:col>55</xdr:col>
      <xdr:colOff>0</xdr:colOff>
      <xdr:row>77</xdr:row>
      <xdr:rowOff>109392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44937"/>
          <a:ext cx="838200" cy="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43287</xdr:rowOff>
    </xdr:from>
    <xdr:to>
      <xdr:col>50</xdr:col>
      <xdr:colOff>114300</xdr:colOff>
      <xdr:row>78</xdr:row>
      <xdr:rowOff>102025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44937"/>
          <a:ext cx="889000" cy="2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38884</xdr:rowOff>
    </xdr:from>
    <xdr:to>
      <xdr:col>45</xdr:col>
      <xdr:colOff>177800</xdr:colOff>
      <xdr:row>78</xdr:row>
      <xdr:rowOff>102025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11984"/>
          <a:ext cx="889000" cy="6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133601</xdr:rowOff>
    </xdr:from>
    <xdr:to>
      <xdr:col>41</xdr:col>
      <xdr:colOff>50800</xdr:colOff>
      <xdr:row>78</xdr:row>
      <xdr:rowOff>38884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35251"/>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58592</xdr:rowOff>
    </xdr:from>
    <xdr:to>
      <xdr:col>55</xdr:col>
      <xdr:colOff>50800</xdr:colOff>
      <xdr:row>77</xdr:row>
      <xdr:rowOff>160192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81469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1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163937</xdr:rowOff>
    </xdr:from>
    <xdr:to>
      <xdr:col>50</xdr:col>
      <xdr:colOff>165100</xdr:colOff>
      <xdr:row>77</xdr:row>
      <xdr:rowOff>94087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110615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96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51225</xdr:rowOff>
    </xdr:from>
    <xdr:to>
      <xdr:col>46</xdr:col>
      <xdr:colOff>38100</xdr:colOff>
      <xdr:row>78</xdr:row>
      <xdr:rowOff>152825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143952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159534</xdr:rowOff>
    </xdr:from>
    <xdr:to>
      <xdr:col>41</xdr:col>
      <xdr:colOff>101600</xdr:colOff>
      <xdr:row>78</xdr:row>
      <xdr:rowOff>89684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106211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3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82801</xdr:rowOff>
    </xdr:from>
    <xdr:to>
      <xdr:col>36</xdr:col>
      <xdr:colOff>165100</xdr:colOff>
      <xdr:row>78</xdr:row>
      <xdr:rowOff>12951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29478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5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37089</xdr:rowOff>
    </xdr:from>
    <xdr:to>
      <xdr:col>55</xdr:col>
      <xdr:colOff>0</xdr:colOff>
      <xdr:row>98</xdr:row>
      <xdr:rowOff>112027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9189"/>
          <a:ext cx="8382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37089</xdr:rowOff>
    </xdr:from>
    <xdr:to>
      <xdr:col>50</xdr:col>
      <xdr:colOff>114300</xdr:colOff>
      <xdr:row>98</xdr:row>
      <xdr:rowOff>44304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39189"/>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44304</xdr:rowOff>
    </xdr:from>
    <xdr:to>
      <xdr:col>45</xdr:col>
      <xdr:colOff>177800</xdr:colOff>
      <xdr:row>98</xdr:row>
      <xdr:rowOff>71651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4640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71651</xdr:rowOff>
    </xdr:from>
    <xdr:to>
      <xdr:col>41</xdr:col>
      <xdr:colOff>50800</xdr:colOff>
      <xdr:row>98</xdr:row>
      <xdr:rowOff>89502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73751"/>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61227</xdr:rowOff>
    </xdr:from>
    <xdr:to>
      <xdr:col>55</xdr:col>
      <xdr:colOff>50800</xdr:colOff>
      <xdr:row>98</xdr:row>
      <xdr:rowOff>162827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157739</xdr:rowOff>
    </xdr:from>
    <xdr:to>
      <xdr:col>50</xdr:col>
      <xdr:colOff>165100</xdr:colOff>
      <xdr:row>98</xdr:row>
      <xdr:rowOff>87889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104416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164954</xdr:rowOff>
    </xdr:from>
    <xdr:to>
      <xdr:col>46</xdr:col>
      <xdr:colOff>38100</xdr:colOff>
      <xdr:row>98</xdr:row>
      <xdr:rowOff>95104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111631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20851</xdr:rowOff>
    </xdr:from>
    <xdr:to>
      <xdr:col>41</xdr:col>
      <xdr:colOff>101600</xdr:colOff>
      <xdr:row>98</xdr:row>
      <xdr:rowOff>122451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113578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1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38702</xdr:rowOff>
    </xdr:from>
    <xdr:to>
      <xdr:col>36</xdr:col>
      <xdr:colOff>165100</xdr:colOff>
      <xdr:row>98</xdr:row>
      <xdr:rowOff>140302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131429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124688</xdr:rowOff>
    </xdr:from>
    <xdr:to>
      <xdr:col>85</xdr:col>
      <xdr:colOff>127000</xdr:colOff>
      <xdr:row>38</xdr:row>
      <xdr:rowOff>132168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39788"/>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124688</xdr:rowOff>
    </xdr:from>
    <xdr:to>
      <xdr:col>81</xdr:col>
      <xdr:colOff>50800</xdr:colOff>
      <xdr:row>38</xdr:row>
      <xdr:rowOff>138125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9788"/>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138125</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5322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117252</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2352"/>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2350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81368</xdr:rowOff>
    </xdr:from>
    <xdr:to>
      <xdr:col>85</xdr:col>
      <xdr:colOff>177800</xdr:colOff>
      <xdr:row>39</xdr:row>
      <xdr:rowOff>11518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73888</xdr:rowOff>
    </xdr:from>
    <xdr:to>
      <xdr:col>81</xdr:col>
      <xdr:colOff>101600</xdr:colOff>
      <xdr:row>39</xdr:row>
      <xdr:rowOff>4038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8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87325</xdr:rowOff>
    </xdr:from>
    <xdr:to>
      <xdr:col>76</xdr:col>
      <xdr:colOff>165100</xdr:colOff>
      <xdr:row>39</xdr:row>
      <xdr:rowOff>17475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8602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69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66452</xdr:rowOff>
    </xdr:from>
    <xdr:to>
      <xdr:col>67</xdr:col>
      <xdr:colOff>101600</xdr:colOff>
      <xdr:row>38</xdr:row>
      <xdr:rowOff>168052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159179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136647</xdr:rowOff>
    </xdr:from>
    <xdr:to>
      <xdr:col>85</xdr:col>
      <xdr:colOff>127000</xdr:colOff>
      <xdr:row>77</xdr:row>
      <xdr:rowOff>152460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38297"/>
          <a:ext cx="8382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141565</xdr:rowOff>
    </xdr:from>
    <xdr:to>
      <xdr:col>81</xdr:col>
      <xdr:colOff>50800</xdr:colOff>
      <xdr:row>77</xdr:row>
      <xdr:rowOff>152460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43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71571</xdr:rowOff>
    </xdr:from>
    <xdr:to>
      <xdr:col>76</xdr:col>
      <xdr:colOff>114300</xdr:colOff>
      <xdr:row>77</xdr:row>
      <xdr:rowOff>141565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73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10123</xdr:rowOff>
    </xdr:from>
    <xdr:to>
      <xdr:col>71</xdr:col>
      <xdr:colOff>177800</xdr:colOff>
      <xdr:row>77</xdr:row>
      <xdr:rowOff>71571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11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85847</xdr:rowOff>
    </xdr:from>
    <xdr:to>
      <xdr:col>85</xdr:col>
      <xdr:colOff>177800</xdr:colOff>
      <xdr:row>78</xdr:row>
      <xdr:rowOff>15997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64274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101660</xdr:rowOff>
    </xdr:from>
    <xdr:to>
      <xdr:col>81</xdr:col>
      <xdr:colOff>101600</xdr:colOff>
      <xdr:row>78</xdr:row>
      <xdr:rowOff>31810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22937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90765</xdr:rowOff>
    </xdr:from>
    <xdr:to>
      <xdr:col>76</xdr:col>
      <xdr:colOff>165100</xdr:colOff>
      <xdr:row>78</xdr:row>
      <xdr:rowOff>20915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12042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20771</xdr:rowOff>
    </xdr:from>
    <xdr:to>
      <xdr:col>72</xdr:col>
      <xdr:colOff>38100</xdr:colOff>
      <xdr:row>77</xdr:row>
      <xdr:rowOff>122371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138898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130773</xdr:rowOff>
    </xdr:from>
    <xdr:to>
      <xdr:col>67</xdr:col>
      <xdr:colOff>101600</xdr:colOff>
      <xdr:row>77</xdr:row>
      <xdr:rowOff>60923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77451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99878</xdr:rowOff>
    </xdr:from>
    <xdr:to>
      <xdr:col>85</xdr:col>
      <xdr:colOff>127000</xdr:colOff>
      <xdr:row>98</xdr:row>
      <xdr:rowOff>103753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01978"/>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99878</xdr:rowOff>
    </xdr:from>
    <xdr:to>
      <xdr:col>81</xdr:col>
      <xdr:colOff>50800</xdr:colOff>
      <xdr:row>98</xdr:row>
      <xdr:rowOff>103301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01978"/>
          <a:ext cx="889000" cy="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103301</xdr:rowOff>
    </xdr:from>
    <xdr:to>
      <xdr:col>76</xdr:col>
      <xdr:colOff>114300</xdr:colOff>
      <xdr:row>98</xdr:row>
      <xdr:rowOff>110984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05401"/>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49933</xdr:rowOff>
    </xdr:from>
    <xdr:to>
      <xdr:col>71</xdr:col>
      <xdr:colOff>177800</xdr:colOff>
      <xdr:row>98</xdr:row>
      <xdr:rowOff>110984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52033"/>
          <a:ext cx="889000" cy="6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108973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52953</xdr:rowOff>
    </xdr:from>
    <xdr:to>
      <xdr:col>85</xdr:col>
      <xdr:colOff>177800</xdr:colOff>
      <xdr:row>98</xdr:row>
      <xdr:rowOff>154553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49078</xdr:rowOff>
    </xdr:from>
    <xdr:to>
      <xdr:col>81</xdr:col>
      <xdr:colOff>101600</xdr:colOff>
      <xdr:row>98</xdr:row>
      <xdr:rowOff>150678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141805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52501</xdr:rowOff>
    </xdr:from>
    <xdr:to>
      <xdr:col>76</xdr:col>
      <xdr:colOff>165100</xdr:colOff>
      <xdr:row>98</xdr:row>
      <xdr:rowOff>154101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60184</xdr:rowOff>
    </xdr:from>
    <xdr:to>
      <xdr:col>72</xdr:col>
      <xdr:colOff>38100</xdr:colOff>
      <xdr:row>98</xdr:row>
      <xdr:rowOff>161784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152911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170583</xdr:rowOff>
    </xdr:from>
    <xdr:to>
      <xdr:col>67</xdr:col>
      <xdr:colOff>101600</xdr:colOff>
      <xdr:row>98</xdr:row>
      <xdr:rowOff>100733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117260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402</xdr:rowOff>
    </xdr:from>
    <xdr:to>
      <xdr:col>116</xdr:col>
      <xdr:colOff>63500</xdr:colOff>
      <xdr:row>78</xdr:row>
      <xdr:rowOff>37914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373502"/>
          <a:ext cx="8382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402</xdr:rowOff>
    </xdr:from>
    <xdr:to>
      <xdr:col>111</xdr:col>
      <xdr:colOff>177800</xdr:colOff>
      <xdr:row>78</xdr:row>
      <xdr:rowOff>38841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73502"/>
          <a:ext cx="889000" cy="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24126</xdr:rowOff>
    </xdr:from>
    <xdr:to>
      <xdr:col>107</xdr:col>
      <xdr:colOff>50800</xdr:colOff>
      <xdr:row>78</xdr:row>
      <xdr:rowOff>38841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39722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21971</xdr:rowOff>
    </xdr:from>
    <xdr:to>
      <xdr:col>102</xdr:col>
      <xdr:colOff>114300</xdr:colOff>
      <xdr:row>78</xdr:row>
      <xdr:rowOff>24126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9507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157492</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158564</xdr:rowOff>
    </xdr:from>
    <xdr:to>
      <xdr:col>116</xdr:col>
      <xdr:colOff>114300</xdr:colOff>
      <xdr:row>78</xdr:row>
      <xdr:rowOff>88714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73491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121052</xdr:rowOff>
    </xdr:from>
    <xdr:to>
      <xdr:col>112</xdr:col>
      <xdr:colOff>38100</xdr:colOff>
      <xdr:row>78</xdr:row>
      <xdr:rowOff>51202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42329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159491</xdr:rowOff>
    </xdr:from>
    <xdr:to>
      <xdr:col>107</xdr:col>
      <xdr:colOff>101600</xdr:colOff>
      <xdr:row>78</xdr:row>
      <xdr:rowOff>89641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80768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144776</xdr:rowOff>
    </xdr:from>
    <xdr:to>
      <xdr:col>102</xdr:col>
      <xdr:colOff>165100</xdr:colOff>
      <xdr:row>78</xdr:row>
      <xdr:rowOff>74926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66053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142621</xdr:rowOff>
    </xdr:from>
    <xdr:to>
      <xdr:col>98</xdr:col>
      <xdr:colOff>38100</xdr:colOff>
      <xdr:row>78</xdr:row>
      <xdr:rowOff>72771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63898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物件費、普通建設事業費（うち新規整備）は、類似団体より上回っている。特に普通建設事業については、大型事業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新庁舎建設）及び継続事業が主な要因である。普通建設事業等については優先順位等、</a:t>
          </a:r>
          <a:r>
            <a:rPr kumimoji="1" lang="ja-JP" altLang="en-US" sz="1300">
              <a:solidFill>
                <a:schemeClr val="dk1"/>
              </a:solidFill>
              <a:effectLst/>
              <a:latin typeface="+mn-lt"/>
              <a:ea typeface="+mn-ea"/>
              <a:cs typeface="+mn-cs"/>
            </a:rPr>
            <a:t>また無駄の無い必要最低限の施設整備を目指し、</a:t>
          </a:r>
          <a:r>
            <a:rPr kumimoji="1" lang="ja-JP" altLang="ja-JP" sz="1300">
              <a:solidFill>
                <a:schemeClr val="dk1"/>
              </a:solidFill>
              <a:effectLst/>
              <a:latin typeface="+mn-lt"/>
              <a:ea typeface="+mn-ea"/>
              <a:cs typeface="+mn-cs"/>
            </a:rPr>
            <a:t>主要な事業を採択することに努める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類似団体を下回っている人件費、補助費、</a:t>
          </a:r>
          <a:r>
            <a:rPr kumimoji="1" lang="ja-JP" altLang="en-US" sz="1300">
              <a:solidFill>
                <a:schemeClr val="dk1"/>
              </a:solidFill>
              <a:effectLst/>
              <a:latin typeface="+mn-lt"/>
              <a:ea typeface="+mn-ea"/>
              <a:cs typeface="+mn-cs"/>
            </a:rPr>
            <a:t>普通建築事業費、</a:t>
          </a:r>
          <a:r>
            <a:rPr kumimoji="1" lang="ja-JP" altLang="ja-JP" sz="1300">
              <a:solidFill>
                <a:schemeClr val="dk1"/>
              </a:solidFill>
              <a:effectLst/>
              <a:latin typeface="+mn-lt"/>
              <a:ea typeface="+mn-ea"/>
              <a:cs typeface="+mn-cs"/>
            </a:rPr>
            <a:t>維持補修費</a:t>
          </a:r>
          <a:r>
            <a:rPr kumimoji="1" lang="ja-JP" altLang="en-US" sz="1300">
              <a:solidFill>
                <a:schemeClr val="dk1"/>
              </a:solidFill>
              <a:effectLst/>
              <a:latin typeface="+mn-lt"/>
              <a:ea typeface="+mn-ea"/>
              <a:cs typeface="+mn-cs"/>
            </a:rPr>
            <a:t>、公債費、操出金、扶助費、普通建設事業費（うち更新整備）、積立金など</a:t>
          </a:r>
          <a:r>
            <a:rPr kumimoji="1" lang="ja-JP" altLang="ja-JP" sz="1300">
              <a:solidFill>
                <a:schemeClr val="dk1"/>
              </a:solidFill>
              <a:effectLst/>
              <a:latin typeface="+mn-lt"/>
              <a:ea typeface="+mn-ea"/>
              <a:cs typeface="+mn-cs"/>
            </a:rPr>
            <a:t>についても、前年度と比較して伸びているものについては、その抑制に努める。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36995</xdr:rowOff>
    </xdr:from>
    <xdr:to>
      <xdr:col>24</xdr:col>
      <xdr:colOff>63500</xdr:colOff>
      <xdr:row>38</xdr:row>
      <xdr:rowOff>49657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52095"/>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32474</xdr:rowOff>
    </xdr:from>
    <xdr:to>
      <xdr:col>19</xdr:col>
      <xdr:colOff>177800</xdr:colOff>
      <xdr:row>38</xdr:row>
      <xdr:rowOff>49657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47574"/>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24016</xdr:rowOff>
    </xdr:from>
    <xdr:to>
      <xdr:col>15</xdr:col>
      <xdr:colOff>50800</xdr:colOff>
      <xdr:row>38</xdr:row>
      <xdr:rowOff>32474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911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16116</xdr:rowOff>
    </xdr:from>
    <xdr:to>
      <xdr:col>10</xdr:col>
      <xdr:colOff>114300</xdr:colOff>
      <xdr:row>38</xdr:row>
      <xdr:rowOff>24016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1216"/>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50525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157645</xdr:rowOff>
    </xdr:from>
    <xdr:to>
      <xdr:col>24</xdr:col>
      <xdr:colOff>114300</xdr:colOff>
      <xdr:row>38</xdr:row>
      <xdr:rowOff>87795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72572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170307</xdr:rowOff>
    </xdr:from>
    <xdr:to>
      <xdr:col>20</xdr:col>
      <xdr:colOff>38100</xdr:colOff>
      <xdr:row>38</xdr:row>
      <xdr:rowOff>100457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91584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6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153124</xdr:rowOff>
    </xdr:from>
    <xdr:to>
      <xdr:col>15</xdr:col>
      <xdr:colOff>101600</xdr:colOff>
      <xdr:row>38</xdr:row>
      <xdr:rowOff>83274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74401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144666</xdr:rowOff>
    </xdr:from>
    <xdr:to>
      <xdr:col>10</xdr:col>
      <xdr:colOff>165100</xdr:colOff>
      <xdr:row>38</xdr:row>
      <xdr:rowOff>74816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65943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136766</xdr:rowOff>
    </xdr:from>
    <xdr:to>
      <xdr:col>6</xdr:col>
      <xdr:colOff>38100</xdr:colOff>
      <xdr:row>38</xdr:row>
      <xdr:rowOff>66917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58043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144487</xdr:rowOff>
    </xdr:from>
    <xdr:to>
      <xdr:col>24</xdr:col>
      <xdr:colOff>63500</xdr:colOff>
      <xdr:row>57</xdr:row>
      <xdr:rowOff>152192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7137"/>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152192</xdr:rowOff>
    </xdr:from>
    <xdr:to>
      <xdr:col>19</xdr:col>
      <xdr:colOff>177800</xdr:colOff>
      <xdr:row>58</xdr:row>
      <xdr:rowOff>39950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484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26213</xdr:rowOff>
    </xdr:from>
    <xdr:to>
      <xdr:col>15</xdr:col>
      <xdr:colOff>50800</xdr:colOff>
      <xdr:row>58</xdr:row>
      <xdr:rowOff>39950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0313"/>
          <a:ext cx="8890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166532</xdr:rowOff>
    </xdr:from>
    <xdr:to>
      <xdr:col>10</xdr:col>
      <xdr:colOff>114300</xdr:colOff>
      <xdr:row>58</xdr:row>
      <xdr:rowOff>26213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39182"/>
          <a:ext cx="889000" cy="3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93687</xdr:rowOff>
    </xdr:from>
    <xdr:to>
      <xdr:col>24</xdr:col>
      <xdr:colOff>114300</xdr:colOff>
      <xdr:row>58</xdr:row>
      <xdr:rowOff>23837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53064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101392</xdr:rowOff>
    </xdr:from>
    <xdr:to>
      <xdr:col>20</xdr:col>
      <xdr:colOff>38100</xdr:colOff>
      <xdr:row>58</xdr:row>
      <xdr:rowOff>31542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48069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160600</xdr:rowOff>
    </xdr:from>
    <xdr:to>
      <xdr:col>15</xdr:col>
      <xdr:colOff>101600</xdr:colOff>
      <xdr:row>58</xdr:row>
      <xdr:rowOff>90750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81877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146863</xdr:rowOff>
    </xdr:from>
    <xdr:to>
      <xdr:col>10</xdr:col>
      <xdr:colOff>165100</xdr:colOff>
      <xdr:row>58</xdr:row>
      <xdr:rowOff>77013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68140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115732</xdr:rowOff>
    </xdr:from>
    <xdr:to>
      <xdr:col>6</xdr:col>
      <xdr:colOff>38100</xdr:colOff>
      <xdr:row>58</xdr:row>
      <xdr:rowOff>45882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62409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68236</xdr:rowOff>
    </xdr:from>
    <xdr:to>
      <xdr:col>24</xdr:col>
      <xdr:colOff>63500</xdr:colOff>
      <xdr:row>77</xdr:row>
      <xdr:rowOff>132873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69886"/>
          <a:ext cx="838200" cy="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38111</xdr:rowOff>
    </xdr:from>
    <xdr:to>
      <xdr:col>19</xdr:col>
      <xdr:colOff>177800</xdr:colOff>
      <xdr:row>77</xdr:row>
      <xdr:rowOff>68236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39761"/>
          <a:ext cx="889000" cy="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7858</xdr:rowOff>
    </xdr:from>
    <xdr:to>
      <xdr:col>15</xdr:col>
      <xdr:colOff>50800</xdr:colOff>
      <xdr:row>77</xdr:row>
      <xdr:rowOff>38111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09508"/>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166187</xdr:rowOff>
    </xdr:from>
    <xdr:to>
      <xdr:col>10</xdr:col>
      <xdr:colOff>114300</xdr:colOff>
      <xdr:row>77</xdr:row>
      <xdr:rowOff>7858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963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112857</xdr:rowOff>
    </xdr:from>
    <xdr:to>
      <xdr:col>6</xdr:col>
      <xdr:colOff>38100</xdr:colOff>
      <xdr:row>77</xdr:row>
      <xdr:rowOff>43007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59534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82073</xdr:rowOff>
    </xdr:from>
    <xdr:to>
      <xdr:col>24</xdr:col>
      <xdr:colOff>114300</xdr:colOff>
      <xdr:row>78</xdr:row>
      <xdr:rowOff>12223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168450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9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17436</xdr:rowOff>
    </xdr:from>
    <xdr:to>
      <xdr:col>20</xdr:col>
      <xdr:colOff>38100</xdr:colOff>
      <xdr:row>77</xdr:row>
      <xdr:rowOff>119036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110163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158761</xdr:rowOff>
    </xdr:from>
    <xdr:to>
      <xdr:col>15</xdr:col>
      <xdr:colOff>101600</xdr:colOff>
      <xdr:row>77</xdr:row>
      <xdr:rowOff>88911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80038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128508</xdr:rowOff>
    </xdr:from>
    <xdr:to>
      <xdr:col>10</xdr:col>
      <xdr:colOff>165100</xdr:colOff>
      <xdr:row>77</xdr:row>
      <xdr:rowOff>58658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49785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5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115387</xdr:rowOff>
    </xdr:from>
    <xdr:to>
      <xdr:col>6</xdr:col>
      <xdr:colOff>38100</xdr:colOff>
      <xdr:row>77</xdr:row>
      <xdr:rowOff>45537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36664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92064</xdr:rowOff>
    </xdr:from>
    <xdr:to>
      <xdr:col>24</xdr:col>
      <xdr:colOff>63500</xdr:colOff>
      <xdr:row>97</xdr:row>
      <xdr:rowOff>106237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2271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92064</xdr:rowOff>
    </xdr:from>
    <xdr:to>
      <xdr:col>19</xdr:col>
      <xdr:colOff>177800</xdr:colOff>
      <xdr:row>97</xdr:row>
      <xdr:rowOff>117836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22714"/>
          <a:ext cx="889000" cy="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109987</xdr:rowOff>
    </xdr:from>
    <xdr:to>
      <xdr:col>15</xdr:col>
      <xdr:colOff>50800</xdr:colOff>
      <xdr:row>97</xdr:row>
      <xdr:rowOff>117836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69187"/>
          <a:ext cx="889000" cy="1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109987</xdr:rowOff>
    </xdr:from>
    <xdr:to>
      <xdr:col>10</xdr:col>
      <xdr:colOff>114300</xdr:colOff>
      <xdr:row>97</xdr:row>
      <xdr:rowOff>160125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569187"/>
          <a:ext cx="889000" cy="2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55437</xdr:rowOff>
    </xdr:from>
    <xdr:to>
      <xdr:col>24</xdr:col>
      <xdr:colOff>114300</xdr:colOff>
      <xdr:row>97</xdr:row>
      <xdr:rowOff>157037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33864</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41264</xdr:rowOff>
    </xdr:from>
    <xdr:to>
      <xdr:col>20</xdr:col>
      <xdr:colOff>38100</xdr:colOff>
      <xdr:row>97</xdr:row>
      <xdr:rowOff>142864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133991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67036</xdr:rowOff>
    </xdr:from>
    <xdr:to>
      <xdr:col>15</xdr:col>
      <xdr:colOff>101600</xdr:colOff>
      <xdr:row>97</xdr:row>
      <xdr:rowOff>168636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59187</xdr:rowOff>
    </xdr:from>
    <xdr:to>
      <xdr:col>10</xdr:col>
      <xdr:colOff>165100</xdr:colOff>
      <xdr:row>96</xdr:row>
      <xdr:rowOff>160787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5864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9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109325</xdr:rowOff>
    </xdr:from>
    <xdr:to>
      <xdr:col>6</xdr:col>
      <xdr:colOff>38100</xdr:colOff>
      <xdr:row>98</xdr:row>
      <xdr:rowOff>39475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30602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99255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134101</xdr:rowOff>
    </xdr:from>
    <xdr:to>
      <xdr:col>55</xdr:col>
      <xdr:colOff>0</xdr:colOff>
      <xdr:row>58</xdr:row>
      <xdr:rowOff>135451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78201"/>
          <a:ext cx="8382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16834</xdr:rowOff>
    </xdr:from>
    <xdr:to>
      <xdr:col>50</xdr:col>
      <xdr:colOff>114300</xdr:colOff>
      <xdr:row>58</xdr:row>
      <xdr:rowOff>135451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60934"/>
          <a:ext cx="889000" cy="1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16834</xdr:rowOff>
    </xdr:from>
    <xdr:to>
      <xdr:col>45</xdr:col>
      <xdr:colOff>177800</xdr:colOff>
      <xdr:row>58</xdr:row>
      <xdr:rowOff>77586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60934"/>
          <a:ext cx="889000" cy="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63757</xdr:rowOff>
    </xdr:from>
    <xdr:to>
      <xdr:col>41</xdr:col>
      <xdr:colOff>50800</xdr:colOff>
      <xdr:row>58</xdr:row>
      <xdr:rowOff>77586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07857"/>
          <a:ext cx="889000" cy="1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82559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5" y="96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83301</xdr:rowOff>
    </xdr:from>
    <xdr:to>
      <xdr:col>55</xdr:col>
      <xdr:colOff>50800</xdr:colOff>
      <xdr:row>59</xdr:row>
      <xdr:rowOff>13451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61728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84651</xdr:rowOff>
    </xdr:from>
    <xdr:to>
      <xdr:col>50</xdr:col>
      <xdr:colOff>165100</xdr:colOff>
      <xdr:row>59</xdr:row>
      <xdr:rowOff>14801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5928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137484</xdr:rowOff>
    </xdr:from>
    <xdr:to>
      <xdr:col>46</xdr:col>
      <xdr:colOff>38100</xdr:colOff>
      <xdr:row>58</xdr:row>
      <xdr:rowOff>67634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84161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8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26786</xdr:rowOff>
    </xdr:from>
    <xdr:to>
      <xdr:col>41</xdr:col>
      <xdr:colOff>101600</xdr:colOff>
      <xdr:row>58</xdr:row>
      <xdr:rowOff>128386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144913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7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12957</xdr:rowOff>
    </xdr:from>
    <xdr:to>
      <xdr:col>36</xdr:col>
      <xdr:colOff>165100</xdr:colOff>
      <xdr:row>58</xdr:row>
      <xdr:rowOff>114557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105684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100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29065</xdr:rowOff>
    </xdr:from>
    <xdr:to>
      <xdr:col>55</xdr:col>
      <xdr:colOff>0</xdr:colOff>
      <xdr:row>78</xdr:row>
      <xdr:rowOff>34789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02165"/>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29065</xdr:rowOff>
    </xdr:from>
    <xdr:to>
      <xdr:col>50</xdr:col>
      <xdr:colOff>114300</xdr:colOff>
      <xdr:row>78</xdr:row>
      <xdr:rowOff>66106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02165"/>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24239</xdr:rowOff>
    </xdr:from>
    <xdr:to>
      <xdr:col>45</xdr:col>
      <xdr:colOff>177800</xdr:colOff>
      <xdr:row>78</xdr:row>
      <xdr:rowOff>66106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97339"/>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24239</xdr:rowOff>
    </xdr:from>
    <xdr:to>
      <xdr:col>41</xdr:col>
      <xdr:colOff>50800</xdr:colOff>
      <xdr:row>78</xdr:row>
      <xdr:rowOff>32683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97339"/>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96871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155439</xdr:rowOff>
    </xdr:from>
    <xdr:to>
      <xdr:col>55</xdr:col>
      <xdr:colOff>50800</xdr:colOff>
      <xdr:row>78</xdr:row>
      <xdr:rowOff>85589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70366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149715</xdr:rowOff>
    </xdr:from>
    <xdr:to>
      <xdr:col>50</xdr:col>
      <xdr:colOff>165100</xdr:colOff>
      <xdr:row>78</xdr:row>
      <xdr:rowOff>79865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70992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15306</xdr:rowOff>
    </xdr:from>
    <xdr:to>
      <xdr:col>46</xdr:col>
      <xdr:colOff>38100</xdr:colOff>
      <xdr:row>78</xdr:row>
      <xdr:rowOff>116906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144889</xdr:rowOff>
    </xdr:from>
    <xdr:to>
      <xdr:col>41</xdr:col>
      <xdr:colOff>101600</xdr:colOff>
      <xdr:row>78</xdr:row>
      <xdr:rowOff>75039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66166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153333</xdr:rowOff>
    </xdr:from>
    <xdr:to>
      <xdr:col>36</xdr:col>
      <xdr:colOff>165100</xdr:colOff>
      <xdr:row>78</xdr:row>
      <xdr:rowOff>83483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74610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141498</xdr:rowOff>
    </xdr:from>
    <xdr:to>
      <xdr:col>55</xdr:col>
      <xdr:colOff>0</xdr:colOff>
      <xdr:row>98</xdr:row>
      <xdr:rowOff>81521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00698"/>
          <a:ext cx="838200" cy="28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141498</xdr:rowOff>
    </xdr:from>
    <xdr:to>
      <xdr:col>50</xdr:col>
      <xdr:colOff>114300</xdr:colOff>
      <xdr:row>98</xdr:row>
      <xdr:rowOff>3412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00698"/>
          <a:ext cx="889000" cy="2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3412</xdr:rowOff>
    </xdr:from>
    <xdr:to>
      <xdr:col>45</xdr:col>
      <xdr:colOff>177800</xdr:colOff>
      <xdr:row>98</xdr:row>
      <xdr:rowOff>53873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5512"/>
          <a:ext cx="889000" cy="5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35165</xdr:rowOff>
    </xdr:from>
    <xdr:to>
      <xdr:col>41</xdr:col>
      <xdr:colOff>50800</xdr:colOff>
      <xdr:row>98</xdr:row>
      <xdr:rowOff>53873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37265"/>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86901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30721</xdr:rowOff>
    </xdr:from>
    <xdr:to>
      <xdr:col>55</xdr:col>
      <xdr:colOff>50800</xdr:colOff>
      <xdr:row>98</xdr:row>
      <xdr:rowOff>132321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117098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4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90698</xdr:rowOff>
    </xdr:from>
    <xdr:to>
      <xdr:col>50</xdr:col>
      <xdr:colOff>165100</xdr:colOff>
      <xdr:row>97</xdr:row>
      <xdr:rowOff>20848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37375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124062</xdr:rowOff>
    </xdr:from>
    <xdr:to>
      <xdr:col>46</xdr:col>
      <xdr:colOff>38100</xdr:colOff>
      <xdr:row>98</xdr:row>
      <xdr:rowOff>54212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70739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5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3073</xdr:rowOff>
    </xdr:from>
    <xdr:to>
      <xdr:col>41</xdr:col>
      <xdr:colOff>101600</xdr:colOff>
      <xdr:row>98</xdr:row>
      <xdr:rowOff>104673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95800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9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155815</xdr:rowOff>
    </xdr:from>
    <xdr:to>
      <xdr:col>36</xdr:col>
      <xdr:colOff>165100</xdr:colOff>
      <xdr:row>98</xdr:row>
      <xdr:rowOff>85965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102492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56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102346</xdr:rowOff>
    </xdr:from>
    <xdr:to>
      <xdr:col>85</xdr:col>
      <xdr:colOff>127000</xdr:colOff>
      <xdr:row>38</xdr:row>
      <xdr:rowOff>103274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7446"/>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103274</xdr:rowOff>
    </xdr:from>
    <xdr:to>
      <xdr:col>81</xdr:col>
      <xdr:colOff>50800</xdr:colOff>
      <xdr:row>38</xdr:row>
      <xdr:rowOff>131098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18374"/>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131098</xdr:rowOff>
    </xdr:from>
    <xdr:to>
      <xdr:col>76</xdr:col>
      <xdr:colOff>114300</xdr:colOff>
      <xdr:row>38</xdr:row>
      <xdr:rowOff>135451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461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123202</xdr:rowOff>
    </xdr:from>
    <xdr:to>
      <xdr:col>71</xdr:col>
      <xdr:colOff>177800</xdr:colOff>
      <xdr:row>38</xdr:row>
      <xdr:rowOff>135451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38302"/>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52053</xdr:rowOff>
    </xdr:from>
    <xdr:to>
      <xdr:col>67</xdr:col>
      <xdr:colOff>101600</xdr:colOff>
      <xdr:row>38</xdr:row>
      <xdr:rowOff>153653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170180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51546</xdr:rowOff>
    </xdr:from>
    <xdr:to>
      <xdr:col>85</xdr:col>
      <xdr:colOff>177800</xdr:colOff>
      <xdr:row>38</xdr:row>
      <xdr:rowOff>153146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137923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52474</xdr:rowOff>
    </xdr:from>
    <xdr:to>
      <xdr:col>81</xdr:col>
      <xdr:colOff>101600</xdr:colOff>
      <xdr:row>38</xdr:row>
      <xdr:rowOff>154074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145201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80298</xdr:rowOff>
    </xdr:from>
    <xdr:to>
      <xdr:col>76</xdr:col>
      <xdr:colOff>165100</xdr:colOff>
      <xdr:row>39</xdr:row>
      <xdr:rowOff>10448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84651</xdr:rowOff>
    </xdr:from>
    <xdr:to>
      <xdr:col>72</xdr:col>
      <xdr:colOff>38100</xdr:colOff>
      <xdr:row>39</xdr:row>
      <xdr:rowOff>14801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72402</xdr:rowOff>
    </xdr:from>
    <xdr:to>
      <xdr:col>67</xdr:col>
      <xdr:colOff>101600</xdr:colOff>
      <xdr:row>39</xdr:row>
      <xdr:rowOff>2552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165129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149461</xdr:rowOff>
    </xdr:from>
    <xdr:to>
      <xdr:col>85</xdr:col>
      <xdr:colOff>127000</xdr:colOff>
      <xdr:row>57</xdr:row>
      <xdr:rowOff>159627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22111"/>
          <a:ext cx="8382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159627</xdr:rowOff>
    </xdr:from>
    <xdr:to>
      <xdr:col>81</xdr:col>
      <xdr:colOff>50800</xdr:colOff>
      <xdr:row>58</xdr:row>
      <xdr:rowOff>96510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32277"/>
          <a:ext cx="889000" cy="10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96510</xdr:rowOff>
    </xdr:from>
    <xdr:to>
      <xdr:col>76</xdr:col>
      <xdr:colOff>114300</xdr:colOff>
      <xdr:row>58</xdr:row>
      <xdr:rowOff>129357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040610"/>
          <a:ext cx="88900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119118</xdr:rowOff>
    </xdr:from>
    <xdr:to>
      <xdr:col>71</xdr:col>
      <xdr:colOff>177800</xdr:colOff>
      <xdr:row>58</xdr:row>
      <xdr:rowOff>129357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10063218"/>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121674</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98661</xdr:rowOff>
    </xdr:from>
    <xdr:to>
      <xdr:col>85</xdr:col>
      <xdr:colOff>177800</xdr:colOff>
      <xdr:row>58</xdr:row>
      <xdr:rowOff>28811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121538</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108827</xdr:rowOff>
    </xdr:from>
    <xdr:to>
      <xdr:col>81</xdr:col>
      <xdr:colOff>101600</xdr:colOff>
      <xdr:row>58</xdr:row>
      <xdr:rowOff>38977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55504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65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45710</xdr:rowOff>
    </xdr:from>
    <xdr:to>
      <xdr:col>76</xdr:col>
      <xdr:colOff>165100</xdr:colOff>
      <xdr:row>58</xdr:row>
      <xdr:rowOff>147310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138437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1008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78557</xdr:rowOff>
    </xdr:from>
    <xdr:to>
      <xdr:col>72</xdr:col>
      <xdr:colOff>38100</xdr:colOff>
      <xdr:row>59</xdr:row>
      <xdr:rowOff>8707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171284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68318</xdr:rowOff>
    </xdr:from>
    <xdr:to>
      <xdr:col>67</xdr:col>
      <xdr:colOff>101600</xdr:colOff>
      <xdr:row>58</xdr:row>
      <xdr:rowOff>169918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161045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0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124689</xdr:rowOff>
    </xdr:from>
    <xdr:to>
      <xdr:col>85</xdr:col>
      <xdr:colOff>127000</xdr:colOff>
      <xdr:row>78</xdr:row>
      <xdr:rowOff>132167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97789"/>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124689</xdr:rowOff>
    </xdr:from>
    <xdr:to>
      <xdr:col>81</xdr:col>
      <xdr:colOff>50800</xdr:colOff>
      <xdr:row>78</xdr:row>
      <xdr:rowOff>138125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7789"/>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138125</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1122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117252</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0352"/>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81367</xdr:rowOff>
    </xdr:from>
    <xdr:to>
      <xdr:col>85</xdr:col>
      <xdr:colOff>177800</xdr:colOff>
      <xdr:row>79</xdr:row>
      <xdr:rowOff>11517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26754</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73889</xdr:rowOff>
    </xdr:from>
    <xdr:to>
      <xdr:col>81</xdr:col>
      <xdr:colOff>101600</xdr:colOff>
      <xdr:row>79</xdr:row>
      <xdr:rowOff>4039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166616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87325</xdr:rowOff>
    </xdr:from>
    <xdr:to>
      <xdr:col>76</xdr:col>
      <xdr:colOff>165100</xdr:colOff>
      <xdr:row>79</xdr:row>
      <xdr:rowOff>17475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8602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66452</xdr:rowOff>
    </xdr:from>
    <xdr:to>
      <xdr:col>67</xdr:col>
      <xdr:colOff>101600</xdr:colOff>
      <xdr:row>78</xdr:row>
      <xdr:rowOff>168052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159179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136647</xdr:rowOff>
    </xdr:from>
    <xdr:to>
      <xdr:col>85</xdr:col>
      <xdr:colOff>127000</xdr:colOff>
      <xdr:row>97</xdr:row>
      <xdr:rowOff>152460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67297"/>
          <a:ext cx="8382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141565</xdr:rowOff>
    </xdr:from>
    <xdr:to>
      <xdr:col>81</xdr:col>
      <xdr:colOff>50800</xdr:colOff>
      <xdr:row>97</xdr:row>
      <xdr:rowOff>152460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72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71571</xdr:rowOff>
    </xdr:from>
    <xdr:to>
      <xdr:col>76</xdr:col>
      <xdr:colOff>114300</xdr:colOff>
      <xdr:row>97</xdr:row>
      <xdr:rowOff>141565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02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10123</xdr:rowOff>
    </xdr:from>
    <xdr:to>
      <xdr:col>71</xdr:col>
      <xdr:colOff>177800</xdr:colOff>
      <xdr:row>97</xdr:row>
      <xdr:rowOff>71571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40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85847</xdr:rowOff>
    </xdr:from>
    <xdr:to>
      <xdr:col>85</xdr:col>
      <xdr:colOff>177800</xdr:colOff>
      <xdr:row>98</xdr:row>
      <xdr:rowOff>15997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64274</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9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101660</xdr:rowOff>
    </xdr:from>
    <xdr:to>
      <xdr:col>81</xdr:col>
      <xdr:colOff>101600</xdr:colOff>
      <xdr:row>98</xdr:row>
      <xdr:rowOff>31810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22937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90765</xdr:rowOff>
    </xdr:from>
    <xdr:to>
      <xdr:col>76</xdr:col>
      <xdr:colOff>165100</xdr:colOff>
      <xdr:row>98</xdr:row>
      <xdr:rowOff>20915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12042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20771</xdr:rowOff>
    </xdr:from>
    <xdr:to>
      <xdr:col>72</xdr:col>
      <xdr:colOff>38100</xdr:colOff>
      <xdr:row>97</xdr:row>
      <xdr:rowOff>122371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138898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130773</xdr:rowOff>
    </xdr:from>
    <xdr:to>
      <xdr:col>67</xdr:col>
      <xdr:colOff>101600</xdr:colOff>
      <xdr:row>97</xdr:row>
      <xdr:rowOff>60923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77450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総務費、</a:t>
          </a:r>
          <a:r>
            <a:rPr kumimoji="1" lang="ja-JP" altLang="en-US" sz="1300">
              <a:solidFill>
                <a:schemeClr val="dk1"/>
              </a:solidFill>
              <a:effectLst/>
              <a:latin typeface="+mn-lt"/>
              <a:ea typeface="+mn-ea"/>
              <a:cs typeface="+mn-cs"/>
            </a:rPr>
            <a:t>教育</a:t>
          </a:r>
          <a:r>
            <a:rPr kumimoji="1" lang="ja-JP" altLang="ja-JP" sz="1300">
              <a:solidFill>
                <a:schemeClr val="dk1"/>
              </a:solidFill>
              <a:effectLst/>
              <a:latin typeface="+mn-lt"/>
              <a:ea typeface="+mn-ea"/>
              <a:cs typeface="+mn-cs"/>
            </a:rPr>
            <a:t>費は類似団体を上回って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、単年度の大型事業及び新庁舎建設事業が主な要因であり</a:t>
          </a:r>
          <a:r>
            <a:rPr kumimoji="1" lang="ja-JP" altLang="en-US" sz="1300">
              <a:solidFill>
                <a:schemeClr val="dk1"/>
              </a:solidFill>
              <a:effectLst/>
              <a:latin typeface="+mn-lt"/>
              <a:ea typeface="+mn-ea"/>
              <a:cs typeface="+mn-cs"/>
            </a:rPr>
            <a:t>、教育費においては直営で運営している幼保連携型認定こども園開設に伴う経費</a:t>
          </a:r>
          <a:r>
            <a:rPr kumimoji="1" lang="ja-JP" altLang="ja-JP" sz="1300">
              <a:solidFill>
                <a:schemeClr val="dk1"/>
              </a:solidFill>
              <a:effectLst/>
              <a:latin typeface="+mn-lt"/>
              <a:ea typeface="+mn-ea"/>
              <a:cs typeface="+mn-cs"/>
            </a:rPr>
            <a:t>が主な要因であ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次年度において、落ち着くことが予想されるが、今後とも大型の事業が計画されることが想定されることから、優先順位等により歳出の抑制に努める。類似団体を下回っている</a:t>
          </a:r>
          <a:r>
            <a:rPr kumimoji="1" lang="ja-JP" altLang="en-US" sz="1300">
              <a:latin typeface="+mn-ea"/>
              <a:ea typeface="+mn-ea"/>
            </a:rPr>
            <a:t>議会費、消防費、農林水産業費、民生費、商工費、災害復旧費、衛生費、土木費、公債費</a:t>
          </a:r>
          <a:r>
            <a:rPr kumimoji="1" lang="ja-JP" altLang="ja-JP" sz="1300">
              <a:solidFill>
                <a:schemeClr val="dk1"/>
              </a:solidFill>
              <a:effectLst/>
              <a:latin typeface="+mn-lt"/>
              <a:ea typeface="+mn-ea"/>
              <a:cs typeface="+mn-cs"/>
            </a:rPr>
            <a:t>などについても、前年度と比較して伸びているものについては、その抑制に努める。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実質収支額及び実質単年度収支が急</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しているのは、</a:t>
          </a:r>
          <a:r>
            <a:rPr kumimoji="1" lang="ja-JP" altLang="en-US" sz="1300">
              <a:solidFill>
                <a:schemeClr val="dk1"/>
              </a:solidFill>
              <a:effectLst/>
              <a:latin typeface="+mn-lt"/>
              <a:ea typeface="+mn-ea"/>
              <a:cs typeface="+mn-cs"/>
            </a:rPr>
            <a:t>前年度の</a:t>
          </a:r>
          <a:r>
            <a:rPr kumimoji="1" lang="ja-JP" altLang="ja-JP" sz="1300">
              <a:solidFill>
                <a:schemeClr val="dk1"/>
              </a:solidFill>
              <a:effectLst/>
              <a:latin typeface="+mn-lt"/>
              <a:ea typeface="+mn-ea"/>
              <a:cs typeface="+mn-cs"/>
            </a:rPr>
            <a:t>一時的な大規模な事業が影響している</a:t>
          </a:r>
          <a:r>
            <a:rPr kumimoji="1" lang="ja-JP" altLang="en-US" sz="1300">
              <a:solidFill>
                <a:schemeClr val="dk1"/>
              </a:solidFill>
              <a:effectLst/>
              <a:latin typeface="+mn-lt"/>
              <a:ea typeface="+mn-ea"/>
              <a:cs typeface="+mn-cs"/>
            </a:rPr>
            <a:t>落ち込みとの差が大きい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又、国民健康保険特別会計の健全な運営により操出金が前年度より減額となった。</a:t>
          </a:r>
          <a:r>
            <a:rPr kumimoji="1" lang="ja-JP" altLang="ja-JP" sz="1300">
              <a:solidFill>
                <a:schemeClr val="dk1"/>
              </a:solidFill>
              <a:effectLst/>
              <a:latin typeface="+mn-lt"/>
              <a:ea typeface="+mn-ea"/>
              <a:cs typeface="+mn-cs"/>
            </a:rPr>
            <a:t>今後、財政の健全化を図る意味でも優先順位等による無駄な事業を抑制する。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黒字額の急</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の理由は、一般会計については、</a:t>
          </a:r>
          <a:r>
            <a:rPr kumimoji="1" lang="ja-JP" altLang="en-US" sz="1300">
              <a:solidFill>
                <a:sysClr val="windowText" lastClr="000000"/>
              </a:solidFill>
              <a:effectLst/>
              <a:latin typeface="+mn-lt"/>
              <a:ea typeface="+mn-ea"/>
              <a:cs typeface="+mn-cs"/>
            </a:rPr>
            <a:t>委託事業、施設整備工事費</a:t>
          </a:r>
          <a:r>
            <a:rPr kumimoji="1" lang="ja-JP" altLang="ja-JP" sz="1300">
              <a:solidFill>
                <a:sysClr val="windowText" lastClr="000000"/>
              </a:solidFill>
              <a:effectLst/>
              <a:latin typeface="+mn-lt"/>
              <a:ea typeface="+mn-ea"/>
              <a:cs typeface="+mn-cs"/>
            </a:rPr>
            <a:t>等のソフト</a:t>
          </a:r>
          <a:r>
            <a:rPr kumimoji="1" lang="ja-JP" altLang="en-US" sz="1300">
              <a:solidFill>
                <a:sysClr val="windowText" lastClr="000000"/>
              </a:solidFill>
              <a:effectLst/>
              <a:latin typeface="+mn-lt"/>
              <a:ea typeface="+mn-ea"/>
              <a:cs typeface="+mn-cs"/>
            </a:rPr>
            <a:t>、ハード</a:t>
          </a:r>
          <a:r>
            <a:rPr kumimoji="1" lang="ja-JP" altLang="ja-JP" sz="1300">
              <a:solidFill>
                <a:sysClr val="windowText" lastClr="000000"/>
              </a:solidFill>
              <a:effectLst/>
              <a:latin typeface="+mn-lt"/>
              <a:ea typeface="+mn-ea"/>
              <a:cs typeface="+mn-cs"/>
            </a:rPr>
            <a:t>事業</a:t>
          </a:r>
          <a:r>
            <a:rPr kumimoji="1" lang="ja-JP" altLang="en-US" sz="1300">
              <a:solidFill>
                <a:sysClr val="windowText" lastClr="000000"/>
              </a:solidFill>
              <a:effectLst/>
              <a:latin typeface="+mn-lt"/>
              <a:ea typeface="+mn-ea"/>
              <a:cs typeface="+mn-cs"/>
            </a:rPr>
            <a:t>の減額</a:t>
          </a:r>
          <a:r>
            <a:rPr kumimoji="1" lang="ja-JP" altLang="ja-JP" sz="1300">
              <a:solidFill>
                <a:sysClr val="windowText" lastClr="000000"/>
              </a:solidFill>
              <a:effectLst/>
              <a:latin typeface="+mn-lt"/>
              <a:ea typeface="+mn-ea"/>
              <a:cs typeface="+mn-cs"/>
            </a:rPr>
            <a:t>が財政に大きく影響している。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特別会計については、国民健康保険が県と村の共同運営によるものである。</a:t>
          </a:r>
          <a:endParaRPr lang="ja-JP" altLang="ja-JP" sz="13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M22" workbookViewId="0">
      <selection activeCell="BV34" sqref="BV34"/>
    </sheetView>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397" t="s">
        <v>80</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398" t="s">
        <v>82</v>
      </c>
      <c r="C3" s="399"/>
      <c r="D3" s="399"/>
      <c r="E3" s="400"/>
      <c r="F3" s="400"/>
      <c r="G3" s="400"/>
      <c r="H3" s="400"/>
      <c r="I3" s="400"/>
      <c r="J3" s="400"/>
      <c r="K3" s="400"/>
      <c r="L3" s="400" t="s">
        <v>83</v>
      </c>
      <c r="M3" s="400"/>
      <c r="N3" s="400"/>
      <c r="O3" s="400"/>
      <c r="P3" s="400"/>
      <c r="Q3" s="400"/>
      <c r="R3" s="407"/>
      <c r="S3" s="407"/>
      <c r="T3" s="407"/>
      <c r="U3" s="407"/>
      <c r="V3" s="408"/>
      <c r="W3" s="382" t="s">
        <v>84</v>
      </c>
      <c r="X3" s="383"/>
      <c r="Y3" s="383"/>
      <c r="Z3" s="383"/>
      <c r="AA3" s="383"/>
      <c r="AB3" s="399"/>
      <c r="AC3" s="407" t="s">
        <v>85</v>
      </c>
      <c r="AD3" s="383"/>
      <c r="AE3" s="383"/>
      <c r="AF3" s="383"/>
      <c r="AG3" s="383"/>
      <c r="AH3" s="383"/>
      <c r="AI3" s="383"/>
      <c r="AJ3" s="383"/>
      <c r="AK3" s="383"/>
      <c r="AL3" s="384"/>
      <c r="AM3" s="382" t="s">
        <v>86</v>
      </c>
      <c r="AN3" s="383"/>
      <c r="AO3" s="383"/>
      <c r="AP3" s="383"/>
      <c r="AQ3" s="383"/>
      <c r="AR3" s="383"/>
      <c r="AS3" s="383"/>
      <c r="AT3" s="383"/>
      <c r="AU3" s="383"/>
      <c r="AV3" s="383"/>
      <c r="AW3" s="383"/>
      <c r="AX3" s="384"/>
      <c r="AY3" s="419" t="s">
        <v>1</v>
      </c>
      <c r="AZ3" s="420"/>
      <c r="BA3" s="420"/>
      <c r="BB3" s="420"/>
      <c r="BC3" s="420"/>
      <c r="BD3" s="420"/>
      <c r="BE3" s="420"/>
      <c r="BF3" s="420"/>
      <c r="BG3" s="420"/>
      <c r="BH3" s="420"/>
      <c r="BI3" s="420"/>
      <c r="BJ3" s="420"/>
      <c r="BK3" s="420"/>
      <c r="BL3" s="420"/>
      <c r="BM3" s="421"/>
      <c r="BN3" s="382" t="s">
        <v>87</v>
      </c>
      <c r="BO3" s="383"/>
      <c r="BP3" s="383"/>
      <c r="BQ3" s="383"/>
      <c r="BR3" s="383"/>
      <c r="BS3" s="383"/>
      <c r="BT3" s="383"/>
      <c r="BU3" s="384"/>
      <c r="BV3" s="382" t="s">
        <v>88</v>
      </c>
      <c r="BW3" s="383"/>
      <c r="BX3" s="383"/>
      <c r="BY3" s="383"/>
      <c r="BZ3" s="383"/>
      <c r="CA3" s="383"/>
      <c r="CB3" s="383"/>
      <c r="CC3" s="384"/>
      <c r="CD3" s="419" t="s">
        <v>1</v>
      </c>
      <c r="CE3" s="420"/>
      <c r="CF3" s="420"/>
      <c r="CG3" s="420"/>
      <c r="CH3" s="420"/>
      <c r="CI3" s="420"/>
      <c r="CJ3" s="420"/>
      <c r="CK3" s="420"/>
      <c r="CL3" s="420"/>
      <c r="CM3" s="420"/>
      <c r="CN3" s="420"/>
      <c r="CO3" s="420"/>
      <c r="CP3" s="420"/>
      <c r="CQ3" s="420"/>
      <c r="CR3" s="420"/>
      <c r="CS3" s="421"/>
      <c r="CT3" s="382" t="s">
        <v>89</v>
      </c>
      <c r="CU3" s="383"/>
      <c r="CV3" s="383"/>
      <c r="CW3" s="383"/>
      <c r="CX3" s="383"/>
      <c r="CY3" s="383"/>
      <c r="CZ3" s="383"/>
      <c r="DA3" s="384"/>
      <c r="DB3" s="382" t="s">
        <v>90</v>
      </c>
      <c r="DC3" s="383"/>
      <c r="DD3" s="383"/>
      <c r="DE3" s="383"/>
      <c r="DF3" s="383"/>
      <c r="DG3" s="383"/>
      <c r="DH3" s="383"/>
      <c r="DI3" s="384"/>
      <c r="DJ3" s="182"/>
      <c r="DK3" s="182"/>
      <c r="DL3" s="182"/>
      <c r="DM3" s="182"/>
      <c r="DN3" s="182"/>
      <c r="DO3" s="182"/>
    </row>
    <row r="4" spans="1:119" ht="18.75" customHeight="1" x14ac:dyDescent="0.15">
      <c r="A4" s="183"/>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91</v>
      </c>
      <c r="AZ4" s="386"/>
      <c r="BA4" s="386"/>
      <c r="BB4" s="386"/>
      <c r="BC4" s="386"/>
      <c r="BD4" s="386"/>
      <c r="BE4" s="386"/>
      <c r="BF4" s="386"/>
      <c r="BG4" s="386"/>
      <c r="BH4" s="386"/>
      <c r="BI4" s="386"/>
      <c r="BJ4" s="386"/>
      <c r="BK4" s="386"/>
      <c r="BL4" s="386"/>
      <c r="BM4" s="387"/>
      <c r="BN4" s="388">
        <v>6115351</v>
      </c>
      <c r="BO4" s="389"/>
      <c r="BP4" s="389"/>
      <c r="BQ4" s="389"/>
      <c r="BR4" s="389"/>
      <c r="BS4" s="389"/>
      <c r="BT4" s="389"/>
      <c r="BU4" s="390"/>
      <c r="BV4" s="388">
        <v>7134235</v>
      </c>
      <c r="BW4" s="389"/>
      <c r="BX4" s="389"/>
      <c r="BY4" s="389"/>
      <c r="BZ4" s="389"/>
      <c r="CA4" s="389"/>
      <c r="CB4" s="389"/>
      <c r="CC4" s="390"/>
      <c r="CD4" s="391" t="s">
        <v>92</v>
      </c>
      <c r="CE4" s="392"/>
      <c r="CF4" s="392"/>
      <c r="CG4" s="392"/>
      <c r="CH4" s="392"/>
      <c r="CI4" s="392"/>
      <c r="CJ4" s="392"/>
      <c r="CK4" s="392"/>
      <c r="CL4" s="392"/>
      <c r="CM4" s="392"/>
      <c r="CN4" s="392"/>
      <c r="CO4" s="392"/>
      <c r="CP4" s="392"/>
      <c r="CQ4" s="392"/>
      <c r="CR4" s="392"/>
      <c r="CS4" s="393"/>
      <c r="CT4" s="394">
        <v>15.7</v>
      </c>
      <c r="CU4" s="395"/>
      <c r="CV4" s="395"/>
      <c r="CW4" s="395"/>
      <c r="CX4" s="395"/>
      <c r="CY4" s="395"/>
      <c r="CZ4" s="395"/>
      <c r="DA4" s="396"/>
      <c r="DB4" s="394">
        <v>7.8</v>
      </c>
      <c r="DC4" s="395"/>
      <c r="DD4" s="395"/>
      <c r="DE4" s="395"/>
      <c r="DF4" s="395"/>
      <c r="DG4" s="395"/>
      <c r="DH4" s="395"/>
      <c r="DI4" s="396"/>
      <c r="DJ4" s="182"/>
      <c r="DK4" s="182"/>
      <c r="DL4" s="182"/>
      <c r="DM4" s="182"/>
      <c r="DN4" s="182"/>
      <c r="DO4" s="182"/>
    </row>
    <row r="5" spans="1:119" ht="18.75" customHeight="1" x14ac:dyDescent="0.15">
      <c r="A5" s="183"/>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93</v>
      </c>
      <c r="AN5" s="455"/>
      <c r="AO5" s="455"/>
      <c r="AP5" s="455"/>
      <c r="AQ5" s="455"/>
      <c r="AR5" s="455"/>
      <c r="AS5" s="455"/>
      <c r="AT5" s="456"/>
      <c r="AU5" s="457" t="s">
        <v>94</v>
      </c>
      <c r="AV5" s="458"/>
      <c r="AW5" s="458"/>
      <c r="AX5" s="458"/>
      <c r="AY5" s="459" t="s">
        <v>95</v>
      </c>
      <c r="AZ5" s="460"/>
      <c r="BA5" s="460"/>
      <c r="BB5" s="460"/>
      <c r="BC5" s="460"/>
      <c r="BD5" s="460"/>
      <c r="BE5" s="460"/>
      <c r="BF5" s="460"/>
      <c r="BG5" s="460"/>
      <c r="BH5" s="460"/>
      <c r="BI5" s="460"/>
      <c r="BJ5" s="460"/>
      <c r="BK5" s="460"/>
      <c r="BL5" s="460"/>
      <c r="BM5" s="461"/>
      <c r="BN5" s="425">
        <v>5618484</v>
      </c>
      <c r="BO5" s="426"/>
      <c r="BP5" s="426"/>
      <c r="BQ5" s="426"/>
      <c r="BR5" s="426"/>
      <c r="BS5" s="426"/>
      <c r="BT5" s="426"/>
      <c r="BU5" s="427"/>
      <c r="BV5" s="425">
        <v>6822468</v>
      </c>
      <c r="BW5" s="426"/>
      <c r="BX5" s="426"/>
      <c r="BY5" s="426"/>
      <c r="BZ5" s="426"/>
      <c r="CA5" s="426"/>
      <c r="CB5" s="426"/>
      <c r="CC5" s="427"/>
      <c r="CD5" s="428" t="s">
        <v>96</v>
      </c>
      <c r="CE5" s="429"/>
      <c r="CF5" s="429"/>
      <c r="CG5" s="429"/>
      <c r="CH5" s="429"/>
      <c r="CI5" s="429"/>
      <c r="CJ5" s="429"/>
      <c r="CK5" s="429"/>
      <c r="CL5" s="429"/>
      <c r="CM5" s="429"/>
      <c r="CN5" s="429"/>
      <c r="CO5" s="429"/>
      <c r="CP5" s="429"/>
      <c r="CQ5" s="429"/>
      <c r="CR5" s="429"/>
      <c r="CS5" s="430"/>
      <c r="CT5" s="422">
        <v>79.7</v>
      </c>
      <c r="CU5" s="423"/>
      <c r="CV5" s="423"/>
      <c r="CW5" s="423"/>
      <c r="CX5" s="423"/>
      <c r="CY5" s="423"/>
      <c r="CZ5" s="423"/>
      <c r="DA5" s="424"/>
      <c r="DB5" s="422">
        <v>87.7</v>
      </c>
      <c r="DC5" s="423"/>
      <c r="DD5" s="423"/>
      <c r="DE5" s="423"/>
      <c r="DF5" s="423"/>
      <c r="DG5" s="423"/>
      <c r="DH5" s="423"/>
      <c r="DI5" s="424"/>
      <c r="DJ5" s="182"/>
      <c r="DK5" s="182"/>
      <c r="DL5" s="182"/>
      <c r="DM5" s="182"/>
      <c r="DN5" s="182"/>
      <c r="DO5" s="182"/>
    </row>
    <row r="6" spans="1:119" ht="18.75" customHeight="1" x14ac:dyDescent="0.15">
      <c r="A6" s="183"/>
      <c r="B6" s="431" t="s">
        <v>97</v>
      </c>
      <c r="C6" s="432"/>
      <c r="D6" s="432"/>
      <c r="E6" s="433"/>
      <c r="F6" s="433"/>
      <c r="G6" s="433"/>
      <c r="H6" s="433"/>
      <c r="I6" s="433"/>
      <c r="J6" s="433"/>
      <c r="K6" s="433"/>
      <c r="L6" s="433" t="s">
        <v>98</v>
      </c>
      <c r="M6" s="433"/>
      <c r="N6" s="433"/>
      <c r="O6" s="433"/>
      <c r="P6" s="433"/>
      <c r="Q6" s="433"/>
      <c r="R6" s="437"/>
      <c r="S6" s="437"/>
      <c r="T6" s="437"/>
      <c r="U6" s="437"/>
      <c r="V6" s="438"/>
      <c r="W6" s="441" t="s">
        <v>99</v>
      </c>
      <c r="X6" s="442"/>
      <c r="Y6" s="442"/>
      <c r="Z6" s="442"/>
      <c r="AA6" s="442"/>
      <c r="AB6" s="432"/>
      <c r="AC6" s="445" t="s">
        <v>100</v>
      </c>
      <c r="AD6" s="446"/>
      <c r="AE6" s="446"/>
      <c r="AF6" s="446"/>
      <c r="AG6" s="446"/>
      <c r="AH6" s="446"/>
      <c r="AI6" s="446"/>
      <c r="AJ6" s="446"/>
      <c r="AK6" s="446"/>
      <c r="AL6" s="447"/>
      <c r="AM6" s="454" t="s">
        <v>101</v>
      </c>
      <c r="AN6" s="455"/>
      <c r="AO6" s="455"/>
      <c r="AP6" s="455"/>
      <c r="AQ6" s="455"/>
      <c r="AR6" s="455"/>
      <c r="AS6" s="455"/>
      <c r="AT6" s="456"/>
      <c r="AU6" s="457" t="s">
        <v>94</v>
      </c>
      <c r="AV6" s="458"/>
      <c r="AW6" s="458"/>
      <c r="AX6" s="458"/>
      <c r="AY6" s="459" t="s">
        <v>102</v>
      </c>
      <c r="AZ6" s="460"/>
      <c r="BA6" s="460"/>
      <c r="BB6" s="460"/>
      <c r="BC6" s="460"/>
      <c r="BD6" s="460"/>
      <c r="BE6" s="460"/>
      <c r="BF6" s="460"/>
      <c r="BG6" s="460"/>
      <c r="BH6" s="460"/>
      <c r="BI6" s="460"/>
      <c r="BJ6" s="460"/>
      <c r="BK6" s="460"/>
      <c r="BL6" s="460"/>
      <c r="BM6" s="461"/>
      <c r="BN6" s="425">
        <v>496867</v>
      </c>
      <c r="BO6" s="426"/>
      <c r="BP6" s="426"/>
      <c r="BQ6" s="426"/>
      <c r="BR6" s="426"/>
      <c r="BS6" s="426"/>
      <c r="BT6" s="426"/>
      <c r="BU6" s="427"/>
      <c r="BV6" s="425">
        <v>311767</v>
      </c>
      <c r="BW6" s="426"/>
      <c r="BX6" s="426"/>
      <c r="BY6" s="426"/>
      <c r="BZ6" s="426"/>
      <c r="CA6" s="426"/>
      <c r="CB6" s="426"/>
      <c r="CC6" s="427"/>
      <c r="CD6" s="428" t="s">
        <v>103</v>
      </c>
      <c r="CE6" s="429"/>
      <c r="CF6" s="429"/>
      <c r="CG6" s="429"/>
      <c r="CH6" s="429"/>
      <c r="CI6" s="429"/>
      <c r="CJ6" s="429"/>
      <c r="CK6" s="429"/>
      <c r="CL6" s="429"/>
      <c r="CM6" s="429"/>
      <c r="CN6" s="429"/>
      <c r="CO6" s="429"/>
      <c r="CP6" s="429"/>
      <c r="CQ6" s="429"/>
      <c r="CR6" s="429"/>
      <c r="CS6" s="430"/>
      <c r="CT6" s="462">
        <v>82</v>
      </c>
      <c r="CU6" s="463"/>
      <c r="CV6" s="463"/>
      <c r="CW6" s="463"/>
      <c r="CX6" s="463"/>
      <c r="CY6" s="463"/>
      <c r="CZ6" s="463"/>
      <c r="DA6" s="464"/>
      <c r="DB6" s="462">
        <v>91.2</v>
      </c>
      <c r="DC6" s="463"/>
      <c r="DD6" s="463"/>
      <c r="DE6" s="463"/>
      <c r="DF6" s="463"/>
      <c r="DG6" s="463"/>
      <c r="DH6" s="463"/>
      <c r="DI6" s="464"/>
      <c r="DJ6" s="182"/>
      <c r="DK6" s="182"/>
      <c r="DL6" s="182"/>
      <c r="DM6" s="182"/>
      <c r="DN6" s="182"/>
      <c r="DO6" s="182"/>
    </row>
    <row r="7" spans="1:119" ht="18.75" customHeight="1" x14ac:dyDescent="0.15">
      <c r="A7" s="183"/>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104</v>
      </c>
      <c r="AN7" s="455"/>
      <c r="AO7" s="455"/>
      <c r="AP7" s="455"/>
      <c r="AQ7" s="455"/>
      <c r="AR7" s="455"/>
      <c r="AS7" s="455"/>
      <c r="AT7" s="456"/>
      <c r="AU7" s="457" t="s">
        <v>94</v>
      </c>
      <c r="AV7" s="458"/>
      <c r="AW7" s="458"/>
      <c r="AX7" s="458"/>
      <c r="AY7" s="459" t="s">
        <v>105</v>
      </c>
      <c r="AZ7" s="460"/>
      <c r="BA7" s="460"/>
      <c r="BB7" s="460"/>
      <c r="BC7" s="460"/>
      <c r="BD7" s="460"/>
      <c r="BE7" s="460"/>
      <c r="BF7" s="460"/>
      <c r="BG7" s="460"/>
      <c r="BH7" s="460"/>
      <c r="BI7" s="460"/>
      <c r="BJ7" s="460"/>
      <c r="BK7" s="460"/>
      <c r="BL7" s="460"/>
      <c r="BM7" s="461"/>
      <c r="BN7" s="425">
        <v>28429</v>
      </c>
      <c r="BO7" s="426"/>
      <c r="BP7" s="426"/>
      <c r="BQ7" s="426"/>
      <c r="BR7" s="426"/>
      <c r="BS7" s="426"/>
      <c r="BT7" s="426"/>
      <c r="BU7" s="427"/>
      <c r="BV7" s="425">
        <v>79914</v>
      </c>
      <c r="BW7" s="426"/>
      <c r="BX7" s="426"/>
      <c r="BY7" s="426"/>
      <c r="BZ7" s="426"/>
      <c r="CA7" s="426"/>
      <c r="CB7" s="426"/>
      <c r="CC7" s="427"/>
      <c r="CD7" s="428" t="s">
        <v>106</v>
      </c>
      <c r="CE7" s="429"/>
      <c r="CF7" s="429"/>
      <c r="CG7" s="429"/>
      <c r="CH7" s="429"/>
      <c r="CI7" s="429"/>
      <c r="CJ7" s="429"/>
      <c r="CK7" s="429"/>
      <c r="CL7" s="429"/>
      <c r="CM7" s="429"/>
      <c r="CN7" s="429"/>
      <c r="CO7" s="429"/>
      <c r="CP7" s="429"/>
      <c r="CQ7" s="429"/>
      <c r="CR7" s="429"/>
      <c r="CS7" s="430"/>
      <c r="CT7" s="425">
        <v>2987895</v>
      </c>
      <c r="CU7" s="426"/>
      <c r="CV7" s="426"/>
      <c r="CW7" s="426"/>
      <c r="CX7" s="426"/>
      <c r="CY7" s="426"/>
      <c r="CZ7" s="426"/>
      <c r="DA7" s="427"/>
      <c r="DB7" s="425">
        <v>2984121</v>
      </c>
      <c r="DC7" s="426"/>
      <c r="DD7" s="426"/>
      <c r="DE7" s="426"/>
      <c r="DF7" s="426"/>
      <c r="DG7" s="426"/>
      <c r="DH7" s="426"/>
      <c r="DI7" s="427"/>
      <c r="DJ7" s="182"/>
      <c r="DK7" s="182"/>
      <c r="DL7" s="182"/>
      <c r="DM7" s="182"/>
      <c r="DN7" s="182"/>
      <c r="DO7" s="182"/>
    </row>
    <row r="8" spans="1:119" ht="18.75" customHeight="1" thickBot="1" x14ac:dyDescent="0.2">
      <c r="A8" s="183"/>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107</v>
      </c>
      <c r="AN8" s="455"/>
      <c r="AO8" s="455"/>
      <c r="AP8" s="455"/>
      <c r="AQ8" s="455"/>
      <c r="AR8" s="455"/>
      <c r="AS8" s="455"/>
      <c r="AT8" s="456"/>
      <c r="AU8" s="457" t="s">
        <v>108</v>
      </c>
      <c r="AV8" s="458"/>
      <c r="AW8" s="458"/>
      <c r="AX8" s="458"/>
      <c r="AY8" s="459" t="s">
        <v>109</v>
      </c>
      <c r="AZ8" s="460"/>
      <c r="BA8" s="460"/>
      <c r="BB8" s="460"/>
      <c r="BC8" s="460"/>
      <c r="BD8" s="460"/>
      <c r="BE8" s="460"/>
      <c r="BF8" s="460"/>
      <c r="BG8" s="460"/>
      <c r="BH8" s="460"/>
      <c r="BI8" s="460"/>
      <c r="BJ8" s="460"/>
      <c r="BK8" s="460"/>
      <c r="BL8" s="460"/>
      <c r="BM8" s="461"/>
      <c r="BN8" s="425">
        <v>468438</v>
      </c>
      <c r="BO8" s="426"/>
      <c r="BP8" s="426"/>
      <c r="BQ8" s="426"/>
      <c r="BR8" s="426"/>
      <c r="BS8" s="426"/>
      <c r="BT8" s="426"/>
      <c r="BU8" s="427"/>
      <c r="BV8" s="425">
        <v>231853</v>
      </c>
      <c r="BW8" s="426"/>
      <c r="BX8" s="426"/>
      <c r="BY8" s="426"/>
      <c r="BZ8" s="426"/>
      <c r="CA8" s="426"/>
      <c r="CB8" s="426"/>
      <c r="CC8" s="427"/>
      <c r="CD8" s="428" t="s">
        <v>110</v>
      </c>
      <c r="CE8" s="429"/>
      <c r="CF8" s="429"/>
      <c r="CG8" s="429"/>
      <c r="CH8" s="429"/>
      <c r="CI8" s="429"/>
      <c r="CJ8" s="429"/>
      <c r="CK8" s="429"/>
      <c r="CL8" s="429"/>
      <c r="CM8" s="429"/>
      <c r="CN8" s="429"/>
      <c r="CO8" s="429"/>
      <c r="CP8" s="429"/>
      <c r="CQ8" s="429"/>
      <c r="CR8" s="429"/>
      <c r="CS8" s="430"/>
      <c r="CT8" s="465">
        <v>0.21</v>
      </c>
      <c r="CU8" s="466"/>
      <c r="CV8" s="466"/>
      <c r="CW8" s="466"/>
      <c r="CX8" s="466"/>
      <c r="CY8" s="466"/>
      <c r="CZ8" s="466"/>
      <c r="DA8" s="467"/>
      <c r="DB8" s="465">
        <v>0.21</v>
      </c>
      <c r="DC8" s="466"/>
      <c r="DD8" s="466"/>
      <c r="DE8" s="466"/>
      <c r="DF8" s="466"/>
      <c r="DG8" s="466"/>
      <c r="DH8" s="466"/>
      <c r="DI8" s="467"/>
      <c r="DJ8" s="182"/>
      <c r="DK8" s="182"/>
      <c r="DL8" s="182"/>
      <c r="DM8" s="182"/>
      <c r="DN8" s="182"/>
      <c r="DO8" s="182"/>
    </row>
    <row r="9" spans="1:119" ht="18.75" customHeight="1" thickBot="1" x14ac:dyDescent="0.2">
      <c r="A9" s="183"/>
      <c r="B9" s="419" t="s">
        <v>111</v>
      </c>
      <c r="C9" s="420"/>
      <c r="D9" s="420"/>
      <c r="E9" s="420"/>
      <c r="F9" s="420"/>
      <c r="G9" s="420"/>
      <c r="H9" s="420"/>
      <c r="I9" s="420"/>
      <c r="J9" s="420"/>
      <c r="K9" s="468"/>
      <c r="L9" s="469" t="s">
        <v>112</v>
      </c>
      <c r="M9" s="470"/>
      <c r="N9" s="470"/>
      <c r="O9" s="470"/>
      <c r="P9" s="470"/>
      <c r="Q9" s="471"/>
      <c r="R9" s="472">
        <v>4908</v>
      </c>
      <c r="S9" s="473"/>
      <c r="T9" s="473"/>
      <c r="U9" s="473"/>
      <c r="V9" s="474"/>
      <c r="W9" s="382" t="s">
        <v>113</v>
      </c>
      <c r="X9" s="383"/>
      <c r="Y9" s="383"/>
      <c r="Z9" s="383"/>
      <c r="AA9" s="383"/>
      <c r="AB9" s="383"/>
      <c r="AC9" s="383"/>
      <c r="AD9" s="383"/>
      <c r="AE9" s="383"/>
      <c r="AF9" s="383"/>
      <c r="AG9" s="383"/>
      <c r="AH9" s="383"/>
      <c r="AI9" s="383"/>
      <c r="AJ9" s="383"/>
      <c r="AK9" s="383"/>
      <c r="AL9" s="384"/>
      <c r="AM9" s="454" t="s">
        <v>114</v>
      </c>
      <c r="AN9" s="455"/>
      <c r="AO9" s="455"/>
      <c r="AP9" s="455"/>
      <c r="AQ9" s="455"/>
      <c r="AR9" s="455"/>
      <c r="AS9" s="455"/>
      <c r="AT9" s="456"/>
      <c r="AU9" s="457" t="s">
        <v>115</v>
      </c>
      <c r="AV9" s="458"/>
      <c r="AW9" s="458"/>
      <c r="AX9" s="458"/>
      <c r="AY9" s="459" t="s">
        <v>116</v>
      </c>
      <c r="AZ9" s="460"/>
      <c r="BA9" s="460"/>
      <c r="BB9" s="460"/>
      <c r="BC9" s="460"/>
      <c r="BD9" s="460"/>
      <c r="BE9" s="460"/>
      <c r="BF9" s="460"/>
      <c r="BG9" s="460"/>
      <c r="BH9" s="460"/>
      <c r="BI9" s="460"/>
      <c r="BJ9" s="460"/>
      <c r="BK9" s="460"/>
      <c r="BL9" s="460"/>
      <c r="BM9" s="461"/>
      <c r="BN9" s="425">
        <v>236585</v>
      </c>
      <c r="BO9" s="426"/>
      <c r="BP9" s="426"/>
      <c r="BQ9" s="426"/>
      <c r="BR9" s="426"/>
      <c r="BS9" s="426"/>
      <c r="BT9" s="426"/>
      <c r="BU9" s="427"/>
      <c r="BV9" s="425">
        <v>-233419</v>
      </c>
      <c r="BW9" s="426"/>
      <c r="BX9" s="426"/>
      <c r="BY9" s="426"/>
      <c r="BZ9" s="426"/>
      <c r="CA9" s="426"/>
      <c r="CB9" s="426"/>
      <c r="CC9" s="427"/>
      <c r="CD9" s="428" t="s">
        <v>117</v>
      </c>
      <c r="CE9" s="429"/>
      <c r="CF9" s="429"/>
      <c r="CG9" s="429"/>
      <c r="CH9" s="429"/>
      <c r="CI9" s="429"/>
      <c r="CJ9" s="429"/>
      <c r="CK9" s="429"/>
      <c r="CL9" s="429"/>
      <c r="CM9" s="429"/>
      <c r="CN9" s="429"/>
      <c r="CO9" s="429"/>
      <c r="CP9" s="429"/>
      <c r="CQ9" s="429"/>
      <c r="CR9" s="429"/>
      <c r="CS9" s="430"/>
      <c r="CT9" s="422">
        <v>16.5</v>
      </c>
      <c r="CU9" s="423"/>
      <c r="CV9" s="423"/>
      <c r="CW9" s="423"/>
      <c r="CX9" s="423"/>
      <c r="CY9" s="423"/>
      <c r="CZ9" s="423"/>
      <c r="DA9" s="424"/>
      <c r="DB9" s="422">
        <v>14.7</v>
      </c>
      <c r="DC9" s="423"/>
      <c r="DD9" s="423"/>
      <c r="DE9" s="423"/>
      <c r="DF9" s="423"/>
      <c r="DG9" s="423"/>
      <c r="DH9" s="423"/>
      <c r="DI9" s="424"/>
      <c r="DJ9" s="182"/>
      <c r="DK9" s="182"/>
      <c r="DL9" s="182"/>
      <c r="DM9" s="182"/>
      <c r="DN9" s="182"/>
      <c r="DO9" s="182"/>
    </row>
    <row r="10" spans="1:119" ht="18.75" customHeight="1" thickBot="1" x14ac:dyDescent="0.2">
      <c r="A10" s="183"/>
      <c r="B10" s="419"/>
      <c r="C10" s="420"/>
      <c r="D10" s="420"/>
      <c r="E10" s="420"/>
      <c r="F10" s="420"/>
      <c r="G10" s="420"/>
      <c r="H10" s="420"/>
      <c r="I10" s="420"/>
      <c r="J10" s="420"/>
      <c r="K10" s="468"/>
      <c r="L10" s="475" t="s">
        <v>118</v>
      </c>
      <c r="M10" s="455"/>
      <c r="N10" s="455"/>
      <c r="O10" s="455"/>
      <c r="P10" s="455"/>
      <c r="Q10" s="456"/>
      <c r="R10" s="476">
        <v>5188</v>
      </c>
      <c r="S10" s="477"/>
      <c r="T10" s="477"/>
      <c r="U10" s="477"/>
      <c r="V10" s="478"/>
      <c r="W10" s="413"/>
      <c r="X10" s="414"/>
      <c r="Y10" s="414"/>
      <c r="Z10" s="414"/>
      <c r="AA10" s="414"/>
      <c r="AB10" s="414"/>
      <c r="AC10" s="414"/>
      <c r="AD10" s="414"/>
      <c r="AE10" s="414"/>
      <c r="AF10" s="414"/>
      <c r="AG10" s="414"/>
      <c r="AH10" s="414"/>
      <c r="AI10" s="414"/>
      <c r="AJ10" s="414"/>
      <c r="AK10" s="414"/>
      <c r="AL10" s="417"/>
      <c r="AM10" s="454" t="s">
        <v>119</v>
      </c>
      <c r="AN10" s="455"/>
      <c r="AO10" s="455"/>
      <c r="AP10" s="455"/>
      <c r="AQ10" s="455"/>
      <c r="AR10" s="455"/>
      <c r="AS10" s="455"/>
      <c r="AT10" s="456"/>
      <c r="AU10" s="457" t="s">
        <v>120</v>
      </c>
      <c r="AV10" s="458"/>
      <c r="AW10" s="458"/>
      <c r="AX10" s="458"/>
      <c r="AY10" s="459" t="s">
        <v>121</v>
      </c>
      <c r="AZ10" s="460"/>
      <c r="BA10" s="460"/>
      <c r="BB10" s="460"/>
      <c r="BC10" s="460"/>
      <c r="BD10" s="460"/>
      <c r="BE10" s="460"/>
      <c r="BF10" s="460"/>
      <c r="BG10" s="460"/>
      <c r="BH10" s="460"/>
      <c r="BI10" s="460"/>
      <c r="BJ10" s="460"/>
      <c r="BK10" s="460"/>
      <c r="BL10" s="460"/>
      <c r="BM10" s="461"/>
      <c r="BN10" s="425">
        <v>80194</v>
      </c>
      <c r="BO10" s="426"/>
      <c r="BP10" s="426"/>
      <c r="BQ10" s="426"/>
      <c r="BR10" s="426"/>
      <c r="BS10" s="426"/>
      <c r="BT10" s="426"/>
      <c r="BU10" s="427"/>
      <c r="BV10" s="425">
        <v>50242</v>
      </c>
      <c r="BW10" s="426"/>
      <c r="BX10" s="426"/>
      <c r="BY10" s="426"/>
      <c r="BZ10" s="426"/>
      <c r="CA10" s="426"/>
      <c r="CB10" s="426"/>
      <c r="CC10" s="427"/>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19"/>
      <c r="C11" s="420"/>
      <c r="D11" s="420"/>
      <c r="E11" s="420"/>
      <c r="F11" s="420"/>
      <c r="G11" s="420"/>
      <c r="H11" s="420"/>
      <c r="I11" s="420"/>
      <c r="J11" s="420"/>
      <c r="K11" s="468"/>
      <c r="L11" s="479" t="s">
        <v>123</v>
      </c>
      <c r="M11" s="480"/>
      <c r="N11" s="480"/>
      <c r="O11" s="480"/>
      <c r="P11" s="480"/>
      <c r="Q11" s="481"/>
      <c r="R11" s="482" t="s">
        <v>124</v>
      </c>
      <c r="S11" s="483"/>
      <c r="T11" s="483"/>
      <c r="U11" s="483"/>
      <c r="V11" s="484"/>
      <c r="W11" s="413"/>
      <c r="X11" s="414"/>
      <c r="Y11" s="414"/>
      <c r="Z11" s="414"/>
      <c r="AA11" s="414"/>
      <c r="AB11" s="414"/>
      <c r="AC11" s="414"/>
      <c r="AD11" s="414"/>
      <c r="AE11" s="414"/>
      <c r="AF11" s="414"/>
      <c r="AG11" s="414"/>
      <c r="AH11" s="414"/>
      <c r="AI11" s="414"/>
      <c r="AJ11" s="414"/>
      <c r="AK11" s="414"/>
      <c r="AL11" s="417"/>
      <c r="AM11" s="454" t="s">
        <v>125</v>
      </c>
      <c r="AN11" s="455"/>
      <c r="AO11" s="455"/>
      <c r="AP11" s="455"/>
      <c r="AQ11" s="455"/>
      <c r="AR11" s="455"/>
      <c r="AS11" s="455"/>
      <c r="AT11" s="456"/>
      <c r="AU11" s="457" t="s">
        <v>94</v>
      </c>
      <c r="AV11" s="458"/>
      <c r="AW11" s="458"/>
      <c r="AX11" s="458"/>
      <c r="AY11" s="459" t="s">
        <v>126</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127</v>
      </c>
      <c r="CE11" s="429"/>
      <c r="CF11" s="429"/>
      <c r="CG11" s="429"/>
      <c r="CH11" s="429"/>
      <c r="CI11" s="429"/>
      <c r="CJ11" s="429"/>
      <c r="CK11" s="429"/>
      <c r="CL11" s="429"/>
      <c r="CM11" s="429"/>
      <c r="CN11" s="429"/>
      <c r="CO11" s="429"/>
      <c r="CP11" s="429"/>
      <c r="CQ11" s="429"/>
      <c r="CR11" s="429"/>
      <c r="CS11" s="430"/>
      <c r="CT11" s="465" t="s">
        <v>128</v>
      </c>
      <c r="CU11" s="466"/>
      <c r="CV11" s="466"/>
      <c r="CW11" s="466"/>
      <c r="CX11" s="466"/>
      <c r="CY11" s="466"/>
      <c r="CZ11" s="466"/>
      <c r="DA11" s="467"/>
      <c r="DB11" s="465" t="s">
        <v>129</v>
      </c>
      <c r="DC11" s="466"/>
      <c r="DD11" s="466"/>
      <c r="DE11" s="466"/>
      <c r="DF11" s="466"/>
      <c r="DG11" s="466"/>
      <c r="DH11" s="466"/>
      <c r="DI11" s="467"/>
      <c r="DJ11" s="182"/>
      <c r="DK11" s="182"/>
      <c r="DL11" s="182"/>
      <c r="DM11" s="182"/>
      <c r="DN11" s="182"/>
      <c r="DO11" s="182"/>
    </row>
    <row r="12" spans="1:119" ht="18.75" customHeight="1" x14ac:dyDescent="0.15">
      <c r="A12" s="183"/>
      <c r="B12" s="485" t="s">
        <v>130</v>
      </c>
      <c r="C12" s="486"/>
      <c r="D12" s="486"/>
      <c r="E12" s="486"/>
      <c r="F12" s="486"/>
      <c r="G12" s="486"/>
      <c r="H12" s="486"/>
      <c r="I12" s="486"/>
      <c r="J12" s="486"/>
      <c r="K12" s="487"/>
      <c r="L12" s="494" t="s">
        <v>131</v>
      </c>
      <c r="M12" s="495"/>
      <c r="N12" s="495"/>
      <c r="O12" s="495"/>
      <c r="P12" s="495"/>
      <c r="Q12" s="496"/>
      <c r="R12" s="497">
        <v>4673</v>
      </c>
      <c r="S12" s="498"/>
      <c r="T12" s="498"/>
      <c r="U12" s="498"/>
      <c r="V12" s="499"/>
      <c r="W12" s="500" t="s">
        <v>1</v>
      </c>
      <c r="X12" s="458"/>
      <c r="Y12" s="458"/>
      <c r="Z12" s="458"/>
      <c r="AA12" s="458"/>
      <c r="AB12" s="501"/>
      <c r="AC12" s="502" t="s">
        <v>132</v>
      </c>
      <c r="AD12" s="503"/>
      <c r="AE12" s="503"/>
      <c r="AF12" s="503"/>
      <c r="AG12" s="504"/>
      <c r="AH12" s="502" t="s">
        <v>133</v>
      </c>
      <c r="AI12" s="503"/>
      <c r="AJ12" s="503"/>
      <c r="AK12" s="503"/>
      <c r="AL12" s="505"/>
      <c r="AM12" s="454" t="s">
        <v>134</v>
      </c>
      <c r="AN12" s="455"/>
      <c r="AO12" s="455"/>
      <c r="AP12" s="455"/>
      <c r="AQ12" s="455"/>
      <c r="AR12" s="455"/>
      <c r="AS12" s="455"/>
      <c r="AT12" s="456"/>
      <c r="AU12" s="457" t="s">
        <v>94</v>
      </c>
      <c r="AV12" s="458"/>
      <c r="AW12" s="458"/>
      <c r="AX12" s="458"/>
      <c r="AY12" s="459" t="s">
        <v>135</v>
      </c>
      <c r="AZ12" s="460"/>
      <c r="BA12" s="460"/>
      <c r="BB12" s="460"/>
      <c r="BC12" s="460"/>
      <c r="BD12" s="460"/>
      <c r="BE12" s="460"/>
      <c r="BF12" s="460"/>
      <c r="BG12" s="460"/>
      <c r="BH12" s="460"/>
      <c r="BI12" s="460"/>
      <c r="BJ12" s="460"/>
      <c r="BK12" s="460"/>
      <c r="BL12" s="460"/>
      <c r="BM12" s="461"/>
      <c r="BN12" s="425">
        <v>0</v>
      </c>
      <c r="BO12" s="426"/>
      <c r="BP12" s="426"/>
      <c r="BQ12" s="426"/>
      <c r="BR12" s="426"/>
      <c r="BS12" s="426"/>
      <c r="BT12" s="426"/>
      <c r="BU12" s="427"/>
      <c r="BV12" s="425">
        <v>0</v>
      </c>
      <c r="BW12" s="426"/>
      <c r="BX12" s="426"/>
      <c r="BY12" s="426"/>
      <c r="BZ12" s="426"/>
      <c r="CA12" s="426"/>
      <c r="CB12" s="426"/>
      <c r="CC12" s="427"/>
      <c r="CD12" s="428" t="s">
        <v>136</v>
      </c>
      <c r="CE12" s="429"/>
      <c r="CF12" s="429"/>
      <c r="CG12" s="429"/>
      <c r="CH12" s="429"/>
      <c r="CI12" s="429"/>
      <c r="CJ12" s="429"/>
      <c r="CK12" s="429"/>
      <c r="CL12" s="429"/>
      <c r="CM12" s="429"/>
      <c r="CN12" s="429"/>
      <c r="CO12" s="429"/>
      <c r="CP12" s="429"/>
      <c r="CQ12" s="429"/>
      <c r="CR12" s="429"/>
      <c r="CS12" s="430"/>
      <c r="CT12" s="465" t="s">
        <v>128</v>
      </c>
      <c r="CU12" s="466"/>
      <c r="CV12" s="466"/>
      <c r="CW12" s="466"/>
      <c r="CX12" s="466"/>
      <c r="CY12" s="466"/>
      <c r="CZ12" s="466"/>
      <c r="DA12" s="467"/>
      <c r="DB12" s="465" t="s">
        <v>128</v>
      </c>
      <c r="DC12" s="466"/>
      <c r="DD12" s="466"/>
      <c r="DE12" s="466"/>
      <c r="DF12" s="466"/>
      <c r="DG12" s="466"/>
      <c r="DH12" s="466"/>
      <c r="DI12" s="467"/>
      <c r="DJ12" s="182"/>
      <c r="DK12" s="182"/>
      <c r="DL12" s="182"/>
      <c r="DM12" s="182"/>
      <c r="DN12" s="182"/>
      <c r="DO12" s="182"/>
    </row>
    <row r="13" spans="1:119" ht="18.75" customHeight="1" x14ac:dyDescent="0.15">
      <c r="A13" s="183"/>
      <c r="B13" s="488"/>
      <c r="C13" s="489"/>
      <c r="D13" s="489"/>
      <c r="E13" s="489"/>
      <c r="F13" s="489"/>
      <c r="G13" s="489"/>
      <c r="H13" s="489"/>
      <c r="I13" s="489"/>
      <c r="J13" s="489"/>
      <c r="K13" s="490"/>
      <c r="L13" s="193"/>
      <c r="M13" s="516" t="s">
        <v>137</v>
      </c>
      <c r="N13" s="517"/>
      <c r="O13" s="517"/>
      <c r="P13" s="517"/>
      <c r="Q13" s="518"/>
      <c r="R13" s="509">
        <v>4632</v>
      </c>
      <c r="S13" s="510"/>
      <c r="T13" s="510"/>
      <c r="U13" s="510"/>
      <c r="V13" s="511"/>
      <c r="W13" s="441" t="s">
        <v>138</v>
      </c>
      <c r="X13" s="442"/>
      <c r="Y13" s="442"/>
      <c r="Z13" s="442"/>
      <c r="AA13" s="442"/>
      <c r="AB13" s="432"/>
      <c r="AC13" s="476">
        <v>424</v>
      </c>
      <c r="AD13" s="477"/>
      <c r="AE13" s="477"/>
      <c r="AF13" s="477"/>
      <c r="AG13" s="519"/>
      <c r="AH13" s="476">
        <v>463</v>
      </c>
      <c r="AI13" s="477"/>
      <c r="AJ13" s="477"/>
      <c r="AK13" s="477"/>
      <c r="AL13" s="478"/>
      <c r="AM13" s="454" t="s">
        <v>139</v>
      </c>
      <c r="AN13" s="455"/>
      <c r="AO13" s="455"/>
      <c r="AP13" s="455"/>
      <c r="AQ13" s="455"/>
      <c r="AR13" s="455"/>
      <c r="AS13" s="455"/>
      <c r="AT13" s="456"/>
      <c r="AU13" s="457" t="s">
        <v>140</v>
      </c>
      <c r="AV13" s="458"/>
      <c r="AW13" s="458"/>
      <c r="AX13" s="458"/>
      <c r="AY13" s="459" t="s">
        <v>141</v>
      </c>
      <c r="AZ13" s="460"/>
      <c r="BA13" s="460"/>
      <c r="BB13" s="460"/>
      <c r="BC13" s="460"/>
      <c r="BD13" s="460"/>
      <c r="BE13" s="460"/>
      <c r="BF13" s="460"/>
      <c r="BG13" s="460"/>
      <c r="BH13" s="460"/>
      <c r="BI13" s="460"/>
      <c r="BJ13" s="460"/>
      <c r="BK13" s="460"/>
      <c r="BL13" s="460"/>
      <c r="BM13" s="461"/>
      <c r="BN13" s="425">
        <v>316779</v>
      </c>
      <c r="BO13" s="426"/>
      <c r="BP13" s="426"/>
      <c r="BQ13" s="426"/>
      <c r="BR13" s="426"/>
      <c r="BS13" s="426"/>
      <c r="BT13" s="426"/>
      <c r="BU13" s="427"/>
      <c r="BV13" s="425">
        <v>-183177</v>
      </c>
      <c r="BW13" s="426"/>
      <c r="BX13" s="426"/>
      <c r="BY13" s="426"/>
      <c r="BZ13" s="426"/>
      <c r="CA13" s="426"/>
      <c r="CB13" s="426"/>
      <c r="CC13" s="427"/>
      <c r="CD13" s="428" t="s">
        <v>142</v>
      </c>
      <c r="CE13" s="429"/>
      <c r="CF13" s="429"/>
      <c r="CG13" s="429"/>
      <c r="CH13" s="429"/>
      <c r="CI13" s="429"/>
      <c r="CJ13" s="429"/>
      <c r="CK13" s="429"/>
      <c r="CL13" s="429"/>
      <c r="CM13" s="429"/>
      <c r="CN13" s="429"/>
      <c r="CO13" s="429"/>
      <c r="CP13" s="429"/>
      <c r="CQ13" s="429"/>
      <c r="CR13" s="429"/>
      <c r="CS13" s="430"/>
      <c r="CT13" s="422">
        <v>6.7</v>
      </c>
      <c r="CU13" s="423"/>
      <c r="CV13" s="423"/>
      <c r="CW13" s="423"/>
      <c r="CX13" s="423"/>
      <c r="CY13" s="423"/>
      <c r="CZ13" s="423"/>
      <c r="DA13" s="424"/>
      <c r="DB13" s="422">
        <v>6.5</v>
      </c>
      <c r="DC13" s="423"/>
      <c r="DD13" s="423"/>
      <c r="DE13" s="423"/>
      <c r="DF13" s="423"/>
      <c r="DG13" s="423"/>
      <c r="DH13" s="423"/>
      <c r="DI13" s="424"/>
      <c r="DJ13" s="182"/>
      <c r="DK13" s="182"/>
      <c r="DL13" s="182"/>
      <c r="DM13" s="182"/>
      <c r="DN13" s="182"/>
      <c r="DO13" s="182"/>
    </row>
    <row r="14" spans="1:119" ht="18.75" customHeight="1" thickBot="1" x14ac:dyDescent="0.2">
      <c r="A14" s="183"/>
      <c r="B14" s="488"/>
      <c r="C14" s="489"/>
      <c r="D14" s="489"/>
      <c r="E14" s="489"/>
      <c r="F14" s="489"/>
      <c r="G14" s="489"/>
      <c r="H14" s="489"/>
      <c r="I14" s="489"/>
      <c r="J14" s="489"/>
      <c r="K14" s="490"/>
      <c r="L14" s="506" t="s">
        <v>143</v>
      </c>
      <c r="M14" s="507"/>
      <c r="N14" s="507"/>
      <c r="O14" s="507"/>
      <c r="P14" s="507"/>
      <c r="Q14" s="508"/>
      <c r="R14" s="509">
        <v>4746</v>
      </c>
      <c r="S14" s="510"/>
      <c r="T14" s="510"/>
      <c r="U14" s="510"/>
      <c r="V14" s="511"/>
      <c r="W14" s="415"/>
      <c r="X14" s="416"/>
      <c r="Y14" s="416"/>
      <c r="Z14" s="416"/>
      <c r="AA14" s="416"/>
      <c r="AB14" s="405"/>
      <c r="AC14" s="512">
        <v>18.8</v>
      </c>
      <c r="AD14" s="513"/>
      <c r="AE14" s="513"/>
      <c r="AF14" s="513"/>
      <c r="AG14" s="514"/>
      <c r="AH14" s="512">
        <v>19.899999999999999</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144</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128</v>
      </c>
      <c r="DC14" s="524"/>
      <c r="DD14" s="524"/>
      <c r="DE14" s="524"/>
      <c r="DF14" s="524"/>
      <c r="DG14" s="524"/>
      <c r="DH14" s="524"/>
      <c r="DI14" s="525"/>
      <c r="DJ14" s="182"/>
      <c r="DK14" s="182"/>
      <c r="DL14" s="182"/>
      <c r="DM14" s="182"/>
      <c r="DN14" s="182"/>
      <c r="DO14" s="182"/>
    </row>
    <row r="15" spans="1:119" ht="18.75" customHeight="1" x14ac:dyDescent="0.15">
      <c r="A15" s="183"/>
      <c r="B15" s="488"/>
      <c r="C15" s="489"/>
      <c r="D15" s="489"/>
      <c r="E15" s="489"/>
      <c r="F15" s="489"/>
      <c r="G15" s="489"/>
      <c r="H15" s="489"/>
      <c r="I15" s="489"/>
      <c r="J15" s="489"/>
      <c r="K15" s="490"/>
      <c r="L15" s="193"/>
      <c r="M15" s="516" t="s">
        <v>145</v>
      </c>
      <c r="N15" s="517"/>
      <c r="O15" s="517"/>
      <c r="P15" s="517"/>
      <c r="Q15" s="518"/>
      <c r="R15" s="509">
        <v>4704</v>
      </c>
      <c r="S15" s="510"/>
      <c r="T15" s="510"/>
      <c r="U15" s="510"/>
      <c r="V15" s="511"/>
      <c r="W15" s="441" t="s">
        <v>146</v>
      </c>
      <c r="X15" s="442"/>
      <c r="Y15" s="442"/>
      <c r="Z15" s="442"/>
      <c r="AA15" s="442"/>
      <c r="AB15" s="432"/>
      <c r="AC15" s="476">
        <v>351</v>
      </c>
      <c r="AD15" s="477"/>
      <c r="AE15" s="477"/>
      <c r="AF15" s="477"/>
      <c r="AG15" s="519"/>
      <c r="AH15" s="476">
        <v>330</v>
      </c>
      <c r="AI15" s="477"/>
      <c r="AJ15" s="477"/>
      <c r="AK15" s="477"/>
      <c r="AL15" s="478"/>
      <c r="AM15" s="454"/>
      <c r="AN15" s="455"/>
      <c r="AO15" s="455"/>
      <c r="AP15" s="455"/>
      <c r="AQ15" s="455"/>
      <c r="AR15" s="455"/>
      <c r="AS15" s="455"/>
      <c r="AT15" s="456"/>
      <c r="AU15" s="457"/>
      <c r="AV15" s="458"/>
      <c r="AW15" s="458"/>
      <c r="AX15" s="458"/>
      <c r="AY15" s="385" t="s">
        <v>147</v>
      </c>
      <c r="AZ15" s="386"/>
      <c r="BA15" s="386"/>
      <c r="BB15" s="386"/>
      <c r="BC15" s="386"/>
      <c r="BD15" s="386"/>
      <c r="BE15" s="386"/>
      <c r="BF15" s="386"/>
      <c r="BG15" s="386"/>
      <c r="BH15" s="386"/>
      <c r="BI15" s="386"/>
      <c r="BJ15" s="386"/>
      <c r="BK15" s="386"/>
      <c r="BL15" s="386"/>
      <c r="BM15" s="387"/>
      <c r="BN15" s="388">
        <v>588327</v>
      </c>
      <c r="BO15" s="389"/>
      <c r="BP15" s="389"/>
      <c r="BQ15" s="389"/>
      <c r="BR15" s="389"/>
      <c r="BS15" s="389"/>
      <c r="BT15" s="389"/>
      <c r="BU15" s="390"/>
      <c r="BV15" s="388">
        <v>592865</v>
      </c>
      <c r="BW15" s="389"/>
      <c r="BX15" s="389"/>
      <c r="BY15" s="389"/>
      <c r="BZ15" s="389"/>
      <c r="CA15" s="389"/>
      <c r="CB15" s="389"/>
      <c r="CC15" s="390"/>
      <c r="CD15" s="526" t="s">
        <v>148</v>
      </c>
      <c r="CE15" s="527"/>
      <c r="CF15" s="527"/>
      <c r="CG15" s="527"/>
      <c r="CH15" s="527"/>
      <c r="CI15" s="527"/>
      <c r="CJ15" s="527"/>
      <c r="CK15" s="527"/>
      <c r="CL15" s="527"/>
      <c r="CM15" s="527"/>
      <c r="CN15" s="527"/>
      <c r="CO15" s="527"/>
      <c r="CP15" s="527"/>
      <c r="CQ15" s="527"/>
      <c r="CR15" s="527"/>
      <c r="CS15" s="528"/>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488"/>
      <c r="C16" s="489"/>
      <c r="D16" s="489"/>
      <c r="E16" s="489"/>
      <c r="F16" s="489"/>
      <c r="G16" s="489"/>
      <c r="H16" s="489"/>
      <c r="I16" s="489"/>
      <c r="J16" s="489"/>
      <c r="K16" s="490"/>
      <c r="L16" s="506" t="s">
        <v>149</v>
      </c>
      <c r="M16" s="537"/>
      <c r="N16" s="537"/>
      <c r="O16" s="537"/>
      <c r="P16" s="537"/>
      <c r="Q16" s="538"/>
      <c r="R16" s="529" t="s">
        <v>150</v>
      </c>
      <c r="S16" s="530"/>
      <c r="T16" s="530"/>
      <c r="U16" s="530"/>
      <c r="V16" s="531"/>
      <c r="W16" s="415"/>
      <c r="X16" s="416"/>
      <c r="Y16" s="416"/>
      <c r="Z16" s="416"/>
      <c r="AA16" s="416"/>
      <c r="AB16" s="405"/>
      <c r="AC16" s="512">
        <v>15.5</v>
      </c>
      <c r="AD16" s="513"/>
      <c r="AE16" s="513"/>
      <c r="AF16" s="513"/>
      <c r="AG16" s="514"/>
      <c r="AH16" s="512">
        <v>14.2</v>
      </c>
      <c r="AI16" s="513"/>
      <c r="AJ16" s="513"/>
      <c r="AK16" s="513"/>
      <c r="AL16" s="515"/>
      <c r="AM16" s="454"/>
      <c r="AN16" s="455"/>
      <c r="AO16" s="455"/>
      <c r="AP16" s="455"/>
      <c r="AQ16" s="455"/>
      <c r="AR16" s="455"/>
      <c r="AS16" s="455"/>
      <c r="AT16" s="456"/>
      <c r="AU16" s="457"/>
      <c r="AV16" s="458"/>
      <c r="AW16" s="458"/>
      <c r="AX16" s="458"/>
      <c r="AY16" s="459" t="s">
        <v>151</v>
      </c>
      <c r="AZ16" s="460"/>
      <c r="BA16" s="460"/>
      <c r="BB16" s="460"/>
      <c r="BC16" s="460"/>
      <c r="BD16" s="460"/>
      <c r="BE16" s="460"/>
      <c r="BF16" s="460"/>
      <c r="BG16" s="460"/>
      <c r="BH16" s="460"/>
      <c r="BI16" s="460"/>
      <c r="BJ16" s="460"/>
      <c r="BK16" s="460"/>
      <c r="BL16" s="460"/>
      <c r="BM16" s="461"/>
      <c r="BN16" s="425">
        <v>2741216</v>
      </c>
      <c r="BO16" s="426"/>
      <c r="BP16" s="426"/>
      <c r="BQ16" s="426"/>
      <c r="BR16" s="426"/>
      <c r="BS16" s="426"/>
      <c r="BT16" s="426"/>
      <c r="BU16" s="427"/>
      <c r="BV16" s="425">
        <v>2709487</v>
      </c>
      <c r="BW16" s="426"/>
      <c r="BX16" s="426"/>
      <c r="BY16" s="426"/>
      <c r="BZ16" s="426"/>
      <c r="CA16" s="426"/>
      <c r="CB16" s="426"/>
      <c r="CC16" s="427"/>
      <c r="CD16" s="197"/>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182"/>
      <c r="DK16" s="182"/>
      <c r="DL16" s="182"/>
      <c r="DM16" s="182"/>
      <c r="DN16" s="182"/>
      <c r="DO16" s="182"/>
    </row>
    <row r="17" spans="1:119" ht="18.75" customHeight="1" thickBot="1" x14ac:dyDescent="0.2">
      <c r="A17" s="183"/>
      <c r="B17" s="491"/>
      <c r="C17" s="492"/>
      <c r="D17" s="492"/>
      <c r="E17" s="492"/>
      <c r="F17" s="492"/>
      <c r="G17" s="492"/>
      <c r="H17" s="492"/>
      <c r="I17" s="492"/>
      <c r="J17" s="492"/>
      <c r="K17" s="493"/>
      <c r="L17" s="198"/>
      <c r="M17" s="532" t="s">
        <v>152</v>
      </c>
      <c r="N17" s="533"/>
      <c r="O17" s="533"/>
      <c r="P17" s="533"/>
      <c r="Q17" s="534"/>
      <c r="R17" s="529" t="s">
        <v>153</v>
      </c>
      <c r="S17" s="530"/>
      <c r="T17" s="530"/>
      <c r="U17" s="530"/>
      <c r="V17" s="531"/>
      <c r="W17" s="441" t="s">
        <v>154</v>
      </c>
      <c r="X17" s="442"/>
      <c r="Y17" s="442"/>
      <c r="Z17" s="442"/>
      <c r="AA17" s="442"/>
      <c r="AB17" s="432"/>
      <c r="AC17" s="476">
        <v>1486</v>
      </c>
      <c r="AD17" s="477"/>
      <c r="AE17" s="477"/>
      <c r="AF17" s="477"/>
      <c r="AG17" s="519"/>
      <c r="AH17" s="476">
        <v>1538</v>
      </c>
      <c r="AI17" s="477"/>
      <c r="AJ17" s="477"/>
      <c r="AK17" s="477"/>
      <c r="AL17" s="478"/>
      <c r="AM17" s="454"/>
      <c r="AN17" s="455"/>
      <c r="AO17" s="455"/>
      <c r="AP17" s="455"/>
      <c r="AQ17" s="455"/>
      <c r="AR17" s="455"/>
      <c r="AS17" s="455"/>
      <c r="AT17" s="456"/>
      <c r="AU17" s="457"/>
      <c r="AV17" s="458"/>
      <c r="AW17" s="458"/>
      <c r="AX17" s="458"/>
      <c r="AY17" s="459" t="s">
        <v>155</v>
      </c>
      <c r="AZ17" s="460"/>
      <c r="BA17" s="460"/>
      <c r="BB17" s="460"/>
      <c r="BC17" s="460"/>
      <c r="BD17" s="460"/>
      <c r="BE17" s="460"/>
      <c r="BF17" s="460"/>
      <c r="BG17" s="460"/>
      <c r="BH17" s="460"/>
      <c r="BI17" s="460"/>
      <c r="BJ17" s="460"/>
      <c r="BK17" s="460"/>
      <c r="BL17" s="460"/>
      <c r="BM17" s="461"/>
      <c r="BN17" s="425">
        <v>749633</v>
      </c>
      <c r="BO17" s="426"/>
      <c r="BP17" s="426"/>
      <c r="BQ17" s="426"/>
      <c r="BR17" s="426"/>
      <c r="BS17" s="426"/>
      <c r="BT17" s="426"/>
      <c r="BU17" s="427"/>
      <c r="BV17" s="425">
        <v>757712</v>
      </c>
      <c r="BW17" s="426"/>
      <c r="BX17" s="426"/>
      <c r="BY17" s="426"/>
      <c r="BZ17" s="426"/>
      <c r="CA17" s="426"/>
      <c r="CB17" s="426"/>
      <c r="CC17" s="427"/>
      <c r="CD17" s="197"/>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182"/>
      <c r="DK17" s="182"/>
      <c r="DL17" s="182"/>
      <c r="DM17" s="182"/>
      <c r="DN17" s="182"/>
      <c r="DO17" s="182"/>
    </row>
    <row r="18" spans="1:119" ht="18.75" customHeight="1" thickBot="1" x14ac:dyDescent="0.2">
      <c r="A18" s="183"/>
      <c r="B18" s="539" t="s">
        <v>156</v>
      </c>
      <c r="C18" s="468"/>
      <c r="D18" s="468"/>
      <c r="E18" s="540"/>
      <c r="F18" s="540"/>
      <c r="G18" s="540"/>
      <c r="H18" s="540"/>
      <c r="I18" s="540"/>
      <c r="J18" s="540"/>
      <c r="K18" s="540"/>
      <c r="L18" s="541">
        <v>194.8</v>
      </c>
      <c r="M18" s="541"/>
      <c r="N18" s="541"/>
      <c r="O18" s="541"/>
      <c r="P18" s="541"/>
      <c r="Q18" s="541"/>
      <c r="R18" s="542"/>
      <c r="S18" s="542"/>
      <c r="T18" s="542"/>
      <c r="U18" s="542"/>
      <c r="V18" s="543"/>
      <c r="W18" s="443"/>
      <c r="X18" s="444"/>
      <c r="Y18" s="444"/>
      <c r="Z18" s="444"/>
      <c r="AA18" s="444"/>
      <c r="AB18" s="435"/>
      <c r="AC18" s="544">
        <v>65.7</v>
      </c>
      <c r="AD18" s="545"/>
      <c r="AE18" s="545"/>
      <c r="AF18" s="545"/>
      <c r="AG18" s="546"/>
      <c r="AH18" s="544">
        <v>66</v>
      </c>
      <c r="AI18" s="545"/>
      <c r="AJ18" s="545"/>
      <c r="AK18" s="545"/>
      <c r="AL18" s="547"/>
      <c r="AM18" s="454"/>
      <c r="AN18" s="455"/>
      <c r="AO18" s="455"/>
      <c r="AP18" s="455"/>
      <c r="AQ18" s="455"/>
      <c r="AR18" s="455"/>
      <c r="AS18" s="455"/>
      <c r="AT18" s="456"/>
      <c r="AU18" s="457"/>
      <c r="AV18" s="458"/>
      <c r="AW18" s="458"/>
      <c r="AX18" s="458"/>
      <c r="AY18" s="459" t="s">
        <v>157</v>
      </c>
      <c r="AZ18" s="460"/>
      <c r="BA18" s="460"/>
      <c r="BB18" s="460"/>
      <c r="BC18" s="460"/>
      <c r="BD18" s="460"/>
      <c r="BE18" s="460"/>
      <c r="BF18" s="460"/>
      <c r="BG18" s="460"/>
      <c r="BH18" s="460"/>
      <c r="BI18" s="460"/>
      <c r="BJ18" s="460"/>
      <c r="BK18" s="460"/>
      <c r="BL18" s="460"/>
      <c r="BM18" s="461"/>
      <c r="BN18" s="425">
        <v>2482887</v>
      </c>
      <c r="BO18" s="426"/>
      <c r="BP18" s="426"/>
      <c r="BQ18" s="426"/>
      <c r="BR18" s="426"/>
      <c r="BS18" s="426"/>
      <c r="BT18" s="426"/>
      <c r="BU18" s="427"/>
      <c r="BV18" s="425">
        <v>2683231</v>
      </c>
      <c r="BW18" s="426"/>
      <c r="BX18" s="426"/>
      <c r="BY18" s="426"/>
      <c r="BZ18" s="426"/>
      <c r="CA18" s="426"/>
      <c r="CB18" s="426"/>
      <c r="CC18" s="427"/>
      <c r="CD18" s="197"/>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182"/>
      <c r="DK18" s="182"/>
      <c r="DL18" s="182"/>
      <c r="DM18" s="182"/>
      <c r="DN18" s="182"/>
      <c r="DO18" s="182"/>
    </row>
    <row r="19" spans="1:119" ht="18.75" customHeight="1" thickBot="1" x14ac:dyDescent="0.2">
      <c r="A19" s="183"/>
      <c r="B19" s="539" t="s">
        <v>158</v>
      </c>
      <c r="C19" s="468"/>
      <c r="D19" s="468"/>
      <c r="E19" s="540"/>
      <c r="F19" s="540"/>
      <c r="G19" s="540"/>
      <c r="H19" s="540"/>
      <c r="I19" s="540"/>
      <c r="J19" s="540"/>
      <c r="K19" s="540"/>
      <c r="L19" s="548">
        <v>25</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159</v>
      </c>
      <c r="AZ19" s="460"/>
      <c r="BA19" s="460"/>
      <c r="BB19" s="460"/>
      <c r="BC19" s="460"/>
      <c r="BD19" s="460"/>
      <c r="BE19" s="460"/>
      <c r="BF19" s="460"/>
      <c r="BG19" s="460"/>
      <c r="BH19" s="460"/>
      <c r="BI19" s="460"/>
      <c r="BJ19" s="460"/>
      <c r="BK19" s="460"/>
      <c r="BL19" s="460"/>
      <c r="BM19" s="461"/>
      <c r="BN19" s="425">
        <v>3633246</v>
      </c>
      <c r="BO19" s="426"/>
      <c r="BP19" s="426"/>
      <c r="BQ19" s="426"/>
      <c r="BR19" s="426"/>
      <c r="BS19" s="426"/>
      <c r="BT19" s="426"/>
      <c r="BU19" s="427"/>
      <c r="BV19" s="425">
        <v>3877380</v>
      </c>
      <c r="BW19" s="426"/>
      <c r="BX19" s="426"/>
      <c r="BY19" s="426"/>
      <c r="BZ19" s="426"/>
      <c r="CA19" s="426"/>
      <c r="CB19" s="426"/>
      <c r="CC19" s="427"/>
      <c r="CD19" s="197"/>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182"/>
      <c r="DK19" s="182"/>
      <c r="DL19" s="182"/>
      <c r="DM19" s="182"/>
      <c r="DN19" s="182"/>
      <c r="DO19" s="182"/>
    </row>
    <row r="20" spans="1:119" ht="18.75" customHeight="1" thickBot="1" x14ac:dyDescent="0.2">
      <c r="A20" s="183"/>
      <c r="B20" s="539" t="s">
        <v>160</v>
      </c>
      <c r="C20" s="468"/>
      <c r="D20" s="468"/>
      <c r="E20" s="540"/>
      <c r="F20" s="540"/>
      <c r="G20" s="540"/>
      <c r="H20" s="540"/>
      <c r="I20" s="540"/>
      <c r="J20" s="540"/>
      <c r="K20" s="540"/>
      <c r="L20" s="548">
        <v>2061</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197"/>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182"/>
      <c r="DK20" s="182"/>
      <c r="DL20" s="182"/>
      <c r="DM20" s="182"/>
      <c r="DN20" s="182"/>
      <c r="DO20" s="182"/>
    </row>
    <row r="21" spans="1:119" ht="18.75" customHeight="1" x14ac:dyDescent="0.15">
      <c r="A21" s="183"/>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197"/>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182"/>
      <c r="DK21" s="182"/>
      <c r="DL21" s="182"/>
      <c r="DM21" s="182"/>
      <c r="DN21" s="182"/>
      <c r="DO21" s="182"/>
    </row>
    <row r="22" spans="1:119" ht="18.75" customHeight="1" thickBot="1" x14ac:dyDescent="0.2">
      <c r="A22" s="183"/>
      <c r="B22" s="562" t="s">
        <v>162</v>
      </c>
      <c r="C22" s="563"/>
      <c r="D22" s="564"/>
      <c r="E22" s="437" t="s">
        <v>1</v>
      </c>
      <c r="F22" s="442"/>
      <c r="G22" s="442"/>
      <c r="H22" s="442"/>
      <c r="I22" s="442"/>
      <c r="J22" s="442"/>
      <c r="K22" s="432"/>
      <c r="L22" s="437" t="s">
        <v>163</v>
      </c>
      <c r="M22" s="442"/>
      <c r="N22" s="442"/>
      <c r="O22" s="442"/>
      <c r="P22" s="432"/>
      <c r="Q22" s="571" t="s">
        <v>164</v>
      </c>
      <c r="R22" s="572"/>
      <c r="S22" s="572"/>
      <c r="T22" s="572"/>
      <c r="U22" s="572"/>
      <c r="V22" s="573"/>
      <c r="W22" s="577" t="s">
        <v>165</v>
      </c>
      <c r="X22" s="563"/>
      <c r="Y22" s="564"/>
      <c r="Z22" s="437" t="s">
        <v>1</v>
      </c>
      <c r="AA22" s="442"/>
      <c r="AB22" s="442"/>
      <c r="AC22" s="442"/>
      <c r="AD22" s="442"/>
      <c r="AE22" s="442"/>
      <c r="AF22" s="442"/>
      <c r="AG22" s="432"/>
      <c r="AH22" s="590" t="s">
        <v>166</v>
      </c>
      <c r="AI22" s="442"/>
      <c r="AJ22" s="442"/>
      <c r="AK22" s="442"/>
      <c r="AL22" s="432"/>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197"/>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182"/>
      <c r="DK22" s="182"/>
      <c r="DL22" s="182"/>
      <c r="DM22" s="182"/>
      <c r="DN22" s="182"/>
      <c r="DO22" s="182"/>
    </row>
    <row r="23" spans="1:119" ht="18.75" customHeight="1" x14ac:dyDescent="0.15">
      <c r="A23" s="183"/>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3"/>
      <c r="AN23" s="594"/>
      <c r="AO23" s="594"/>
      <c r="AP23" s="594"/>
      <c r="AQ23" s="594"/>
      <c r="AR23" s="595"/>
      <c r="AS23" s="574"/>
      <c r="AT23" s="575"/>
      <c r="AU23" s="575"/>
      <c r="AV23" s="575"/>
      <c r="AW23" s="575"/>
      <c r="AX23" s="597"/>
      <c r="AY23" s="385" t="s">
        <v>168</v>
      </c>
      <c r="AZ23" s="386"/>
      <c r="BA23" s="386"/>
      <c r="BB23" s="386"/>
      <c r="BC23" s="386"/>
      <c r="BD23" s="386"/>
      <c r="BE23" s="386"/>
      <c r="BF23" s="386"/>
      <c r="BG23" s="386"/>
      <c r="BH23" s="386"/>
      <c r="BI23" s="386"/>
      <c r="BJ23" s="386"/>
      <c r="BK23" s="386"/>
      <c r="BL23" s="386"/>
      <c r="BM23" s="387"/>
      <c r="BN23" s="425">
        <v>6032829</v>
      </c>
      <c r="BO23" s="426"/>
      <c r="BP23" s="426"/>
      <c r="BQ23" s="426"/>
      <c r="BR23" s="426"/>
      <c r="BS23" s="426"/>
      <c r="BT23" s="426"/>
      <c r="BU23" s="427"/>
      <c r="BV23" s="425">
        <v>6101297</v>
      </c>
      <c r="BW23" s="426"/>
      <c r="BX23" s="426"/>
      <c r="BY23" s="426"/>
      <c r="BZ23" s="426"/>
      <c r="CA23" s="426"/>
      <c r="CB23" s="426"/>
      <c r="CC23" s="427"/>
      <c r="CD23" s="197"/>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182"/>
      <c r="DK23" s="182"/>
      <c r="DL23" s="182"/>
      <c r="DM23" s="182"/>
      <c r="DN23" s="182"/>
      <c r="DO23" s="182"/>
    </row>
    <row r="24" spans="1:119" ht="18.75" customHeight="1" thickBot="1" x14ac:dyDescent="0.2">
      <c r="A24" s="183"/>
      <c r="B24" s="565"/>
      <c r="C24" s="566"/>
      <c r="D24" s="567"/>
      <c r="E24" s="475" t="s">
        <v>169</v>
      </c>
      <c r="F24" s="455"/>
      <c r="G24" s="455"/>
      <c r="H24" s="455"/>
      <c r="I24" s="455"/>
      <c r="J24" s="455"/>
      <c r="K24" s="456"/>
      <c r="L24" s="476">
        <v>1</v>
      </c>
      <c r="M24" s="477"/>
      <c r="N24" s="477"/>
      <c r="O24" s="477"/>
      <c r="P24" s="519"/>
      <c r="Q24" s="476">
        <v>7200</v>
      </c>
      <c r="R24" s="477"/>
      <c r="S24" s="477"/>
      <c r="T24" s="477"/>
      <c r="U24" s="477"/>
      <c r="V24" s="519"/>
      <c r="W24" s="578"/>
      <c r="X24" s="566"/>
      <c r="Y24" s="567"/>
      <c r="Z24" s="475" t="s">
        <v>170</v>
      </c>
      <c r="AA24" s="455"/>
      <c r="AB24" s="455"/>
      <c r="AC24" s="455"/>
      <c r="AD24" s="455"/>
      <c r="AE24" s="455"/>
      <c r="AF24" s="455"/>
      <c r="AG24" s="456"/>
      <c r="AH24" s="476">
        <v>84</v>
      </c>
      <c r="AI24" s="477"/>
      <c r="AJ24" s="477"/>
      <c r="AK24" s="477"/>
      <c r="AL24" s="519"/>
      <c r="AM24" s="476">
        <v>237552</v>
      </c>
      <c r="AN24" s="477"/>
      <c r="AO24" s="477"/>
      <c r="AP24" s="477"/>
      <c r="AQ24" s="477"/>
      <c r="AR24" s="519"/>
      <c r="AS24" s="476">
        <v>2828</v>
      </c>
      <c r="AT24" s="477"/>
      <c r="AU24" s="477"/>
      <c r="AV24" s="477"/>
      <c r="AW24" s="477"/>
      <c r="AX24" s="478"/>
      <c r="AY24" s="598" t="s">
        <v>171</v>
      </c>
      <c r="AZ24" s="599"/>
      <c r="BA24" s="599"/>
      <c r="BB24" s="599"/>
      <c r="BC24" s="599"/>
      <c r="BD24" s="599"/>
      <c r="BE24" s="599"/>
      <c r="BF24" s="599"/>
      <c r="BG24" s="599"/>
      <c r="BH24" s="599"/>
      <c r="BI24" s="599"/>
      <c r="BJ24" s="599"/>
      <c r="BK24" s="599"/>
      <c r="BL24" s="599"/>
      <c r="BM24" s="600"/>
      <c r="BN24" s="425">
        <v>5908951</v>
      </c>
      <c r="BO24" s="426"/>
      <c r="BP24" s="426"/>
      <c r="BQ24" s="426"/>
      <c r="BR24" s="426"/>
      <c r="BS24" s="426"/>
      <c r="BT24" s="426"/>
      <c r="BU24" s="427"/>
      <c r="BV24" s="425">
        <v>5944892</v>
      </c>
      <c r="BW24" s="426"/>
      <c r="BX24" s="426"/>
      <c r="BY24" s="426"/>
      <c r="BZ24" s="426"/>
      <c r="CA24" s="426"/>
      <c r="CB24" s="426"/>
      <c r="CC24" s="427"/>
      <c r="CD24" s="197"/>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182"/>
      <c r="DK24" s="182"/>
      <c r="DL24" s="182"/>
      <c r="DM24" s="182"/>
      <c r="DN24" s="182"/>
      <c r="DO24" s="182"/>
    </row>
    <row r="25" spans="1:119" s="182" customFormat="1" ht="18.75" customHeight="1" x14ac:dyDescent="0.15">
      <c r="A25" s="183"/>
      <c r="B25" s="565"/>
      <c r="C25" s="566"/>
      <c r="D25" s="567"/>
      <c r="E25" s="475" t="s">
        <v>172</v>
      </c>
      <c r="F25" s="455"/>
      <c r="G25" s="455"/>
      <c r="H25" s="455"/>
      <c r="I25" s="455"/>
      <c r="J25" s="455"/>
      <c r="K25" s="456"/>
      <c r="L25" s="476">
        <v>1</v>
      </c>
      <c r="M25" s="477"/>
      <c r="N25" s="477"/>
      <c r="O25" s="477"/>
      <c r="P25" s="519"/>
      <c r="Q25" s="476">
        <v>5840</v>
      </c>
      <c r="R25" s="477"/>
      <c r="S25" s="477"/>
      <c r="T25" s="477"/>
      <c r="U25" s="477"/>
      <c r="V25" s="519"/>
      <c r="W25" s="578"/>
      <c r="X25" s="566"/>
      <c r="Y25" s="567"/>
      <c r="Z25" s="475" t="s">
        <v>173</v>
      </c>
      <c r="AA25" s="455"/>
      <c r="AB25" s="455"/>
      <c r="AC25" s="455"/>
      <c r="AD25" s="455"/>
      <c r="AE25" s="455"/>
      <c r="AF25" s="455"/>
      <c r="AG25" s="456"/>
      <c r="AH25" s="476" t="s">
        <v>128</v>
      </c>
      <c r="AI25" s="477"/>
      <c r="AJ25" s="477"/>
      <c r="AK25" s="477"/>
      <c r="AL25" s="519"/>
      <c r="AM25" s="476" t="s">
        <v>128</v>
      </c>
      <c r="AN25" s="477"/>
      <c r="AO25" s="477"/>
      <c r="AP25" s="477"/>
      <c r="AQ25" s="477"/>
      <c r="AR25" s="519"/>
      <c r="AS25" s="476" t="s">
        <v>128</v>
      </c>
      <c r="AT25" s="477"/>
      <c r="AU25" s="477"/>
      <c r="AV25" s="477"/>
      <c r="AW25" s="477"/>
      <c r="AX25" s="478"/>
      <c r="AY25" s="385" t="s">
        <v>174</v>
      </c>
      <c r="AZ25" s="386"/>
      <c r="BA25" s="386"/>
      <c r="BB25" s="386"/>
      <c r="BC25" s="386"/>
      <c r="BD25" s="386"/>
      <c r="BE25" s="386"/>
      <c r="BF25" s="386"/>
      <c r="BG25" s="386"/>
      <c r="BH25" s="386"/>
      <c r="BI25" s="386"/>
      <c r="BJ25" s="386"/>
      <c r="BK25" s="386"/>
      <c r="BL25" s="386"/>
      <c r="BM25" s="387"/>
      <c r="BN25" s="388">
        <v>33775</v>
      </c>
      <c r="BO25" s="389"/>
      <c r="BP25" s="389"/>
      <c r="BQ25" s="389"/>
      <c r="BR25" s="389"/>
      <c r="BS25" s="389"/>
      <c r="BT25" s="389"/>
      <c r="BU25" s="390"/>
      <c r="BV25" s="388">
        <v>30100</v>
      </c>
      <c r="BW25" s="389"/>
      <c r="BX25" s="389"/>
      <c r="BY25" s="389"/>
      <c r="BZ25" s="389"/>
      <c r="CA25" s="389"/>
      <c r="CB25" s="389"/>
      <c r="CC25" s="390"/>
      <c r="CD25" s="197"/>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182" customFormat="1" ht="18.75" customHeight="1" x14ac:dyDescent="0.15">
      <c r="A26" s="183"/>
      <c r="B26" s="565"/>
      <c r="C26" s="566"/>
      <c r="D26" s="567"/>
      <c r="E26" s="475" t="s">
        <v>175</v>
      </c>
      <c r="F26" s="455"/>
      <c r="G26" s="455"/>
      <c r="H26" s="455"/>
      <c r="I26" s="455"/>
      <c r="J26" s="455"/>
      <c r="K26" s="456"/>
      <c r="L26" s="476">
        <v>1</v>
      </c>
      <c r="M26" s="477"/>
      <c r="N26" s="477"/>
      <c r="O26" s="477"/>
      <c r="P26" s="519"/>
      <c r="Q26" s="476">
        <v>5490</v>
      </c>
      <c r="R26" s="477"/>
      <c r="S26" s="477"/>
      <c r="T26" s="477"/>
      <c r="U26" s="477"/>
      <c r="V26" s="519"/>
      <c r="W26" s="578"/>
      <c r="X26" s="566"/>
      <c r="Y26" s="567"/>
      <c r="Z26" s="475" t="s">
        <v>176</v>
      </c>
      <c r="AA26" s="588"/>
      <c r="AB26" s="588"/>
      <c r="AC26" s="588"/>
      <c r="AD26" s="588"/>
      <c r="AE26" s="588"/>
      <c r="AF26" s="588"/>
      <c r="AG26" s="589"/>
      <c r="AH26" s="476">
        <v>2</v>
      </c>
      <c r="AI26" s="477"/>
      <c r="AJ26" s="477"/>
      <c r="AK26" s="477"/>
      <c r="AL26" s="519"/>
      <c r="AM26" s="476" t="s">
        <v>177</v>
      </c>
      <c r="AN26" s="477"/>
      <c r="AO26" s="477"/>
      <c r="AP26" s="477"/>
      <c r="AQ26" s="477"/>
      <c r="AR26" s="519"/>
      <c r="AS26" s="476" t="s">
        <v>177</v>
      </c>
      <c r="AT26" s="477"/>
      <c r="AU26" s="477"/>
      <c r="AV26" s="477"/>
      <c r="AW26" s="477"/>
      <c r="AX26" s="478"/>
      <c r="AY26" s="428" t="s">
        <v>178</v>
      </c>
      <c r="AZ26" s="429"/>
      <c r="BA26" s="429"/>
      <c r="BB26" s="429"/>
      <c r="BC26" s="429"/>
      <c r="BD26" s="429"/>
      <c r="BE26" s="429"/>
      <c r="BF26" s="429"/>
      <c r="BG26" s="429"/>
      <c r="BH26" s="429"/>
      <c r="BI26" s="429"/>
      <c r="BJ26" s="429"/>
      <c r="BK26" s="429"/>
      <c r="BL26" s="429"/>
      <c r="BM26" s="430"/>
      <c r="BN26" s="425" t="s">
        <v>128</v>
      </c>
      <c r="BO26" s="426"/>
      <c r="BP26" s="426"/>
      <c r="BQ26" s="426"/>
      <c r="BR26" s="426"/>
      <c r="BS26" s="426"/>
      <c r="BT26" s="426"/>
      <c r="BU26" s="427"/>
      <c r="BV26" s="425" t="s">
        <v>128</v>
      </c>
      <c r="BW26" s="426"/>
      <c r="BX26" s="426"/>
      <c r="BY26" s="426"/>
      <c r="BZ26" s="426"/>
      <c r="CA26" s="426"/>
      <c r="CB26" s="426"/>
      <c r="CC26" s="427"/>
      <c r="CD26" s="197"/>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83"/>
      <c r="B27" s="565"/>
      <c r="C27" s="566"/>
      <c r="D27" s="567"/>
      <c r="E27" s="475" t="s">
        <v>179</v>
      </c>
      <c r="F27" s="455"/>
      <c r="G27" s="455"/>
      <c r="H27" s="455"/>
      <c r="I27" s="455"/>
      <c r="J27" s="455"/>
      <c r="K27" s="456"/>
      <c r="L27" s="476">
        <v>1</v>
      </c>
      <c r="M27" s="477"/>
      <c r="N27" s="477"/>
      <c r="O27" s="477"/>
      <c r="P27" s="519"/>
      <c r="Q27" s="476">
        <v>2655</v>
      </c>
      <c r="R27" s="477"/>
      <c r="S27" s="477"/>
      <c r="T27" s="477"/>
      <c r="U27" s="477"/>
      <c r="V27" s="519"/>
      <c r="W27" s="578"/>
      <c r="X27" s="566"/>
      <c r="Y27" s="567"/>
      <c r="Z27" s="475" t="s">
        <v>180</v>
      </c>
      <c r="AA27" s="455"/>
      <c r="AB27" s="455"/>
      <c r="AC27" s="455"/>
      <c r="AD27" s="455"/>
      <c r="AE27" s="455"/>
      <c r="AF27" s="455"/>
      <c r="AG27" s="456"/>
      <c r="AH27" s="476">
        <v>23</v>
      </c>
      <c r="AI27" s="477"/>
      <c r="AJ27" s="477"/>
      <c r="AK27" s="477"/>
      <c r="AL27" s="519"/>
      <c r="AM27" s="476">
        <v>57152</v>
      </c>
      <c r="AN27" s="477"/>
      <c r="AO27" s="477"/>
      <c r="AP27" s="477"/>
      <c r="AQ27" s="477"/>
      <c r="AR27" s="519"/>
      <c r="AS27" s="476">
        <v>2485</v>
      </c>
      <c r="AT27" s="477"/>
      <c r="AU27" s="477"/>
      <c r="AV27" s="477"/>
      <c r="AW27" s="477"/>
      <c r="AX27" s="478"/>
      <c r="AY27" s="520" t="s">
        <v>181</v>
      </c>
      <c r="AZ27" s="521"/>
      <c r="BA27" s="521"/>
      <c r="BB27" s="521"/>
      <c r="BC27" s="521"/>
      <c r="BD27" s="521"/>
      <c r="BE27" s="521"/>
      <c r="BF27" s="521"/>
      <c r="BG27" s="521"/>
      <c r="BH27" s="521"/>
      <c r="BI27" s="521"/>
      <c r="BJ27" s="521"/>
      <c r="BK27" s="521"/>
      <c r="BL27" s="521"/>
      <c r="BM27" s="522"/>
      <c r="BN27" s="601">
        <v>37070</v>
      </c>
      <c r="BO27" s="602"/>
      <c r="BP27" s="602"/>
      <c r="BQ27" s="602"/>
      <c r="BR27" s="602"/>
      <c r="BS27" s="602"/>
      <c r="BT27" s="602"/>
      <c r="BU27" s="603"/>
      <c r="BV27" s="601">
        <v>37057</v>
      </c>
      <c r="BW27" s="602"/>
      <c r="BX27" s="602"/>
      <c r="BY27" s="602"/>
      <c r="BZ27" s="602"/>
      <c r="CA27" s="602"/>
      <c r="CB27" s="602"/>
      <c r="CC27" s="603"/>
      <c r="CD27" s="199"/>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182"/>
      <c r="DK27" s="182"/>
      <c r="DL27" s="182"/>
      <c r="DM27" s="182"/>
      <c r="DN27" s="182"/>
      <c r="DO27" s="182"/>
    </row>
    <row r="28" spans="1:119" ht="18.75" customHeight="1" x14ac:dyDescent="0.15">
      <c r="A28" s="183"/>
      <c r="B28" s="565"/>
      <c r="C28" s="566"/>
      <c r="D28" s="567"/>
      <c r="E28" s="475" t="s">
        <v>182</v>
      </c>
      <c r="F28" s="455"/>
      <c r="G28" s="455"/>
      <c r="H28" s="455"/>
      <c r="I28" s="455"/>
      <c r="J28" s="455"/>
      <c r="K28" s="456"/>
      <c r="L28" s="476">
        <v>1</v>
      </c>
      <c r="M28" s="477"/>
      <c r="N28" s="477"/>
      <c r="O28" s="477"/>
      <c r="P28" s="519"/>
      <c r="Q28" s="476">
        <v>2200</v>
      </c>
      <c r="R28" s="477"/>
      <c r="S28" s="477"/>
      <c r="T28" s="477"/>
      <c r="U28" s="477"/>
      <c r="V28" s="519"/>
      <c r="W28" s="578"/>
      <c r="X28" s="566"/>
      <c r="Y28" s="567"/>
      <c r="Z28" s="475" t="s">
        <v>183</v>
      </c>
      <c r="AA28" s="455"/>
      <c r="AB28" s="455"/>
      <c r="AC28" s="455"/>
      <c r="AD28" s="455"/>
      <c r="AE28" s="455"/>
      <c r="AF28" s="455"/>
      <c r="AG28" s="456"/>
      <c r="AH28" s="476" t="s">
        <v>128</v>
      </c>
      <c r="AI28" s="477"/>
      <c r="AJ28" s="477"/>
      <c r="AK28" s="477"/>
      <c r="AL28" s="519"/>
      <c r="AM28" s="476" t="s">
        <v>128</v>
      </c>
      <c r="AN28" s="477"/>
      <c r="AO28" s="477"/>
      <c r="AP28" s="477"/>
      <c r="AQ28" s="477"/>
      <c r="AR28" s="519"/>
      <c r="AS28" s="476" t="s">
        <v>128</v>
      </c>
      <c r="AT28" s="477"/>
      <c r="AU28" s="477"/>
      <c r="AV28" s="477"/>
      <c r="AW28" s="477"/>
      <c r="AX28" s="478"/>
      <c r="AY28" s="604" t="s">
        <v>184</v>
      </c>
      <c r="AZ28" s="605"/>
      <c r="BA28" s="605"/>
      <c r="BB28" s="606"/>
      <c r="BC28" s="385" t="s">
        <v>48</v>
      </c>
      <c r="BD28" s="386"/>
      <c r="BE28" s="386"/>
      <c r="BF28" s="386"/>
      <c r="BG28" s="386"/>
      <c r="BH28" s="386"/>
      <c r="BI28" s="386"/>
      <c r="BJ28" s="386"/>
      <c r="BK28" s="386"/>
      <c r="BL28" s="386"/>
      <c r="BM28" s="387"/>
      <c r="BN28" s="388">
        <v>403864</v>
      </c>
      <c r="BO28" s="389"/>
      <c r="BP28" s="389"/>
      <c r="BQ28" s="389"/>
      <c r="BR28" s="389"/>
      <c r="BS28" s="389"/>
      <c r="BT28" s="389"/>
      <c r="BU28" s="390"/>
      <c r="BV28" s="388">
        <v>323670</v>
      </c>
      <c r="BW28" s="389"/>
      <c r="BX28" s="389"/>
      <c r="BY28" s="389"/>
      <c r="BZ28" s="389"/>
      <c r="CA28" s="389"/>
      <c r="CB28" s="389"/>
      <c r="CC28" s="390"/>
      <c r="CD28" s="197"/>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182"/>
      <c r="DK28" s="182"/>
      <c r="DL28" s="182"/>
      <c r="DM28" s="182"/>
      <c r="DN28" s="182"/>
      <c r="DO28" s="182"/>
    </row>
    <row r="29" spans="1:119" ht="18.75" customHeight="1" x14ac:dyDescent="0.15">
      <c r="A29" s="183"/>
      <c r="B29" s="565"/>
      <c r="C29" s="566"/>
      <c r="D29" s="567"/>
      <c r="E29" s="475" t="s">
        <v>185</v>
      </c>
      <c r="F29" s="455"/>
      <c r="G29" s="455"/>
      <c r="H29" s="455"/>
      <c r="I29" s="455"/>
      <c r="J29" s="455"/>
      <c r="K29" s="456"/>
      <c r="L29" s="476">
        <v>8</v>
      </c>
      <c r="M29" s="477"/>
      <c r="N29" s="477"/>
      <c r="O29" s="477"/>
      <c r="P29" s="519"/>
      <c r="Q29" s="476">
        <v>2050</v>
      </c>
      <c r="R29" s="477"/>
      <c r="S29" s="477"/>
      <c r="T29" s="477"/>
      <c r="U29" s="477"/>
      <c r="V29" s="519"/>
      <c r="W29" s="579"/>
      <c r="X29" s="580"/>
      <c r="Y29" s="581"/>
      <c r="Z29" s="475" t="s">
        <v>186</v>
      </c>
      <c r="AA29" s="455"/>
      <c r="AB29" s="455"/>
      <c r="AC29" s="455"/>
      <c r="AD29" s="455"/>
      <c r="AE29" s="455"/>
      <c r="AF29" s="455"/>
      <c r="AG29" s="456"/>
      <c r="AH29" s="476">
        <v>107</v>
      </c>
      <c r="AI29" s="477"/>
      <c r="AJ29" s="477"/>
      <c r="AK29" s="477"/>
      <c r="AL29" s="519"/>
      <c r="AM29" s="476">
        <v>294704</v>
      </c>
      <c r="AN29" s="477"/>
      <c r="AO29" s="477"/>
      <c r="AP29" s="477"/>
      <c r="AQ29" s="477"/>
      <c r="AR29" s="519"/>
      <c r="AS29" s="476">
        <v>2754</v>
      </c>
      <c r="AT29" s="477"/>
      <c r="AU29" s="477"/>
      <c r="AV29" s="477"/>
      <c r="AW29" s="477"/>
      <c r="AX29" s="478"/>
      <c r="AY29" s="607"/>
      <c r="AZ29" s="608"/>
      <c r="BA29" s="608"/>
      <c r="BB29" s="609"/>
      <c r="BC29" s="459" t="s">
        <v>187</v>
      </c>
      <c r="BD29" s="460"/>
      <c r="BE29" s="460"/>
      <c r="BF29" s="460"/>
      <c r="BG29" s="460"/>
      <c r="BH29" s="460"/>
      <c r="BI29" s="460"/>
      <c r="BJ29" s="460"/>
      <c r="BK29" s="460"/>
      <c r="BL29" s="460"/>
      <c r="BM29" s="461"/>
      <c r="BN29" s="425">
        <v>254719</v>
      </c>
      <c r="BO29" s="426"/>
      <c r="BP29" s="426"/>
      <c r="BQ29" s="426"/>
      <c r="BR29" s="426"/>
      <c r="BS29" s="426"/>
      <c r="BT29" s="426"/>
      <c r="BU29" s="427"/>
      <c r="BV29" s="425">
        <v>254646</v>
      </c>
      <c r="BW29" s="426"/>
      <c r="BX29" s="426"/>
      <c r="BY29" s="426"/>
      <c r="BZ29" s="426"/>
      <c r="CA29" s="426"/>
      <c r="CB29" s="426"/>
      <c r="CC29" s="427"/>
      <c r="CD29" s="199"/>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182"/>
      <c r="DK29" s="182"/>
      <c r="DL29" s="182"/>
      <c r="DM29" s="182"/>
      <c r="DN29" s="182"/>
      <c r="DO29" s="182"/>
    </row>
    <row r="30" spans="1:119" ht="18.75" customHeight="1" thickBot="1" x14ac:dyDescent="0.2">
      <c r="A30" s="183"/>
      <c r="B30" s="568"/>
      <c r="C30" s="569"/>
      <c r="D30" s="570"/>
      <c r="E30" s="479"/>
      <c r="F30" s="480"/>
      <c r="G30" s="480"/>
      <c r="H30" s="480"/>
      <c r="I30" s="480"/>
      <c r="J30" s="480"/>
      <c r="K30" s="481"/>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93.3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1580936</v>
      </c>
      <c r="BO30" s="602"/>
      <c r="BP30" s="602"/>
      <c r="BQ30" s="602"/>
      <c r="BR30" s="602"/>
      <c r="BS30" s="602"/>
      <c r="BT30" s="602"/>
      <c r="BU30" s="603"/>
      <c r="BV30" s="601">
        <v>1956187</v>
      </c>
      <c r="BW30" s="602"/>
      <c r="BX30" s="602"/>
      <c r="BY30" s="602"/>
      <c r="BZ30" s="602"/>
      <c r="CA30" s="602"/>
      <c r="CB30" s="602"/>
      <c r="CC30" s="60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189</v>
      </c>
      <c r="D32" s="210"/>
      <c r="E32" s="210"/>
      <c r="F32" s="207"/>
      <c r="G32" s="207"/>
      <c r="H32" s="207"/>
      <c r="I32" s="207"/>
      <c r="J32" s="207"/>
      <c r="K32" s="207"/>
      <c r="L32" s="207"/>
      <c r="M32" s="207"/>
      <c r="N32" s="207"/>
      <c r="O32" s="207"/>
      <c r="P32" s="207"/>
      <c r="Q32" s="207"/>
      <c r="R32" s="207"/>
      <c r="S32" s="207"/>
      <c r="T32" s="207"/>
      <c r="U32" s="207" t="s">
        <v>190</v>
      </c>
      <c r="V32" s="207"/>
      <c r="W32" s="207"/>
      <c r="X32" s="207"/>
      <c r="Y32" s="207"/>
      <c r="Z32" s="207"/>
      <c r="AA32" s="207"/>
      <c r="AB32" s="207"/>
      <c r="AC32" s="207"/>
      <c r="AD32" s="207"/>
      <c r="AE32" s="207"/>
      <c r="AF32" s="207"/>
      <c r="AG32" s="207"/>
      <c r="AH32" s="207"/>
      <c r="AI32" s="207"/>
      <c r="AJ32" s="207"/>
      <c r="AK32" s="207"/>
      <c r="AL32" s="207"/>
      <c r="AM32" s="211" t="s">
        <v>191</v>
      </c>
      <c r="AN32" s="207"/>
      <c r="AO32" s="207"/>
      <c r="AP32" s="207"/>
      <c r="AQ32" s="207"/>
      <c r="AR32" s="207"/>
      <c r="AS32" s="211"/>
      <c r="AT32" s="211"/>
      <c r="AU32" s="211"/>
      <c r="AV32" s="211"/>
      <c r="AW32" s="211"/>
      <c r="AX32" s="211"/>
      <c r="AY32" s="211"/>
      <c r="AZ32" s="211"/>
      <c r="BA32" s="211"/>
      <c r="BB32" s="207"/>
      <c r="BC32" s="211"/>
      <c r="BD32" s="207"/>
      <c r="BE32" s="211" t="s">
        <v>192</v>
      </c>
      <c r="BF32" s="207"/>
      <c r="BG32" s="207"/>
      <c r="BH32" s="207"/>
      <c r="BI32" s="207"/>
      <c r="BJ32" s="211"/>
      <c r="BK32" s="211"/>
      <c r="BL32" s="211"/>
      <c r="BM32" s="211"/>
      <c r="BN32" s="211"/>
      <c r="BO32" s="211"/>
      <c r="BP32" s="211"/>
      <c r="BQ32" s="211"/>
      <c r="BR32" s="207"/>
      <c r="BS32" s="207"/>
      <c r="BT32" s="207"/>
      <c r="BU32" s="207"/>
      <c r="BV32" s="207"/>
      <c r="BW32" s="207" t="s">
        <v>193</v>
      </c>
      <c r="BX32" s="207"/>
      <c r="BY32" s="207"/>
      <c r="BZ32" s="207"/>
      <c r="CA32" s="207"/>
      <c r="CB32" s="211"/>
      <c r="CC32" s="211"/>
      <c r="CD32" s="211"/>
      <c r="CE32" s="211"/>
      <c r="CF32" s="211"/>
      <c r="CG32" s="211"/>
      <c r="CH32" s="211"/>
      <c r="CI32" s="211"/>
      <c r="CJ32" s="211"/>
      <c r="CK32" s="211"/>
      <c r="CL32" s="211"/>
      <c r="CM32" s="211"/>
      <c r="CN32" s="211"/>
      <c r="CO32" s="211" t="s">
        <v>194</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49" t="s">
        <v>195</v>
      </c>
      <c r="D33" s="449"/>
      <c r="E33" s="414" t="s">
        <v>196</v>
      </c>
      <c r="F33" s="414"/>
      <c r="G33" s="414"/>
      <c r="H33" s="414"/>
      <c r="I33" s="414"/>
      <c r="J33" s="414"/>
      <c r="K33" s="414"/>
      <c r="L33" s="414"/>
      <c r="M33" s="414"/>
      <c r="N33" s="414"/>
      <c r="O33" s="414"/>
      <c r="P33" s="414"/>
      <c r="Q33" s="414"/>
      <c r="R33" s="414"/>
      <c r="S33" s="414"/>
      <c r="T33" s="212"/>
      <c r="U33" s="449" t="s">
        <v>195</v>
      </c>
      <c r="V33" s="449"/>
      <c r="W33" s="414" t="s">
        <v>196</v>
      </c>
      <c r="X33" s="414"/>
      <c r="Y33" s="414"/>
      <c r="Z33" s="414"/>
      <c r="AA33" s="414"/>
      <c r="AB33" s="414"/>
      <c r="AC33" s="414"/>
      <c r="AD33" s="414"/>
      <c r="AE33" s="414"/>
      <c r="AF33" s="414"/>
      <c r="AG33" s="414"/>
      <c r="AH33" s="414"/>
      <c r="AI33" s="414"/>
      <c r="AJ33" s="414"/>
      <c r="AK33" s="414"/>
      <c r="AL33" s="212"/>
      <c r="AM33" s="449" t="s">
        <v>195</v>
      </c>
      <c r="AN33" s="449"/>
      <c r="AO33" s="414" t="s">
        <v>196</v>
      </c>
      <c r="AP33" s="414"/>
      <c r="AQ33" s="414"/>
      <c r="AR33" s="414"/>
      <c r="AS33" s="414"/>
      <c r="AT33" s="414"/>
      <c r="AU33" s="414"/>
      <c r="AV33" s="414"/>
      <c r="AW33" s="414"/>
      <c r="AX33" s="414"/>
      <c r="AY33" s="414"/>
      <c r="AZ33" s="414"/>
      <c r="BA33" s="414"/>
      <c r="BB33" s="414"/>
      <c r="BC33" s="414"/>
      <c r="BD33" s="213"/>
      <c r="BE33" s="414" t="s">
        <v>197</v>
      </c>
      <c r="BF33" s="414"/>
      <c r="BG33" s="414" t="s">
        <v>198</v>
      </c>
      <c r="BH33" s="414"/>
      <c r="BI33" s="414"/>
      <c r="BJ33" s="414"/>
      <c r="BK33" s="414"/>
      <c r="BL33" s="414"/>
      <c r="BM33" s="414"/>
      <c r="BN33" s="414"/>
      <c r="BO33" s="414"/>
      <c r="BP33" s="414"/>
      <c r="BQ33" s="414"/>
      <c r="BR33" s="414"/>
      <c r="BS33" s="414"/>
      <c r="BT33" s="414"/>
      <c r="BU33" s="414"/>
      <c r="BV33" s="213"/>
      <c r="BW33" s="449" t="s">
        <v>197</v>
      </c>
      <c r="BX33" s="449"/>
      <c r="BY33" s="414" t="s">
        <v>199</v>
      </c>
      <c r="BZ33" s="414"/>
      <c r="CA33" s="414"/>
      <c r="CB33" s="414"/>
      <c r="CC33" s="414"/>
      <c r="CD33" s="414"/>
      <c r="CE33" s="414"/>
      <c r="CF33" s="414"/>
      <c r="CG33" s="414"/>
      <c r="CH33" s="414"/>
      <c r="CI33" s="414"/>
      <c r="CJ33" s="414"/>
      <c r="CK33" s="414"/>
      <c r="CL33" s="414"/>
      <c r="CM33" s="414"/>
      <c r="CN33" s="212"/>
      <c r="CO33" s="449" t="s">
        <v>195</v>
      </c>
      <c r="CP33" s="449"/>
      <c r="CQ33" s="414" t="s">
        <v>200</v>
      </c>
      <c r="CR33" s="414"/>
      <c r="CS33" s="414"/>
      <c r="CT33" s="414"/>
      <c r="CU33" s="414"/>
      <c r="CV33" s="414"/>
      <c r="CW33" s="414"/>
      <c r="CX33" s="414"/>
      <c r="CY33" s="414"/>
      <c r="CZ33" s="414"/>
      <c r="DA33" s="414"/>
      <c r="DB33" s="414"/>
      <c r="DC33" s="414"/>
      <c r="DD33" s="414"/>
      <c r="DE33" s="414"/>
      <c r="DF33" s="212"/>
      <c r="DG33" s="613" t="s">
        <v>201</v>
      </c>
      <c r="DH33" s="613"/>
      <c r="DI33" s="214"/>
      <c r="DJ33" s="182"/>
      <c r="DK33" s="182"/>
      <c r="DL33" s="182"/>
      <c r="DM33" s="182"/>
      <c r="DN33" s="182"/>
      <c r="DO33" s="182"/>
    </row>
    <row r="34" spans="1:119" ht="32.25" customHeight="1" x14ac:dyDescent="0.15">
      <c r="A34" s="183"/>
      <c r="B34" s="209"/>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0"/>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0"/>
      <c r="AM34" s="614" t="str">
        <f>IF(AO34="","",MAX(C34:D43,U34:V43)+1)</f>
        <v/>
      </c>
      <c r="AN34" s="614"/>
      <c r="AO34" s="615"/>
      <c r="AP34" s="615"/>
      <c r="AQ34" s="615"/>
      <c r="AR34" s="615"/>
      <c r="AS34" s="615"/>
      <c r="AT34" s="615"/>
      <c r="AU34" s="615"/>
      <c r="AV34" s="615"/>
      <c r="AW34" s="615"/>
      <c r="AX34" s="615"/>
      <c r="AY34" s="615"/>
      <c r="AZ34" s="615"/>
      <c r="BA34" s="615"/>
      <c r="BB34" s="615"/>
      <c r="BC34" s="615"/>
      <c r="BD34" s="210"/>
      <c r="BE34" s="614">
        <f>IF(BG34="","",MAX(C34:D43,U34:V43,AM34:AN43)+1)</f>
        <v>4</v>
      </c>
      <c r="BF34" s="614"/>
      <c r="BG34" s="615" t="str">
        <f>IF('各会計、関係団体の財政状況及び健全化判断比率'!B30="","",'各会計、関係団体の財政状況及び健全化判断比率'!B30)</f>
        <v>簡易水道特別会計</v>
      </c>
      <c r="BH34" s="615"/>
      <c r="BI34" s="615"/>
      <c r="BJ34" s="615"/>
      <c r="BK34" s="615"/>
      <c r="BL34" s="615"/>
      <c r="BM34" s="615"/>
      <c r="BN34" s="615"/>
      <c r="BO34" s="615"/>
      <c r="BP34" s="615"/>
      <c r="BQ34" s="615"/>
      <c r="BR34" s="615"/>
      <c r="BS34" s="615"/>
      <c r="BT34" s="615"/>
      <c r="BU34" s="615"/>
      <c r="BV34" s="210"/>
      <c r="BW34" s="614">
        <f>IF(BY34="","",MAX(C34:D43,U34:V43,AM34:AN43,BE34:BF43)+1)</f>
        <v>5</v>
      </c>
      <c r="BX34" s="614"/>
      <c r="BY34" s="615" t="str">
        <f>IF('各会計、関係団体の財政状況及び健全化判断比率'!B68="","",'各会計、関係団体の財政状況及び健全化判断比率'!B68)</f>
        <v>国頭地区行政事務組合</v>
      </c>
      <c r="BZ34" s="615"/>
      <c r="CA34" s="615"/>
      <c r="CB34" s="615"/>
      <c r="CC34" s="615"/>
      <c r="CD34" s="615"/>
      <c r="CE34" s="615"/>
      <c r="CF34" s="615"/>
      <c r="CG34" s="615"/>
      <c r="CH34" s="615"/>
      <c r="CI34" s="615"/>
      <c r="CJ34" s="615"/>
      <c r="CK34" s="615"/>
      <c r="CL34" s="615"/>
      <c r="CM34" s="615"/>
      <c r="CN34" s="210"/>
      <c r="CO34" s="614">
        <f>IF(CQ34="","",MAX(C34:D43,U34:V43,AM34:AN43,BE34:BF43,BW34:BX43)+1)</f>
        <v>14</v>
      </c>
      <c r="CP34" s="614"/>
      <c r="CQ34" s="615" t="str">
        <f>IF('各会計、関係団体の財政状況及び健全化判断比率'!BS7="","",'各会計、関係団体の財政状況及び健全化判断比率'!BS7)</f>
        <v>国頭村観光物産（株）</v>
      </c>
      <c r="CR34" s="615"/>
      <c r="CS34" s="615"/>
      <c r="CT34" s="615"/>
      <c r="CU34" s="615"/>
      <c r="CV34" s="615"/>
      <c r="CW34" s="615"/>
      <c r="CX34" s="615"/>
      <c r="CY34" s="615"/>
      <c r="CZ34" s="615"/>
      <c r="DA34" s="615"/>
      <c r="DB34" s="615"/>
      <c r="DC34" s="615"/>
      <c r="DD34" s="615"/>
      <c r="DE34" s="615"/>
      <c r="DF34" s="207"/>
      <c r="DG34" s="616" t="str">
        <f>IF('各会計、関係団体の財政状況及び健全化判断比率'!BR7="","",'各会計、関係団体の財政状況及び健全化判断比率'!BR7)</f>
        <v/>
      </c>
      <c r="DH34" s="616"/>
      <c r="DI34" s="214"/>
      <c r="DJ34" s="182"/>
      <c r="DK34" s="182"/>
      <c r="DL34" s="182"/>
      <c r="DM34" s="182"/>
      <c r="DN34" s="182"/>
      <c r="DO34" s="182"/>
    </row>
    <row r="35" spans="1:119" ht="32.25" customHeight="1" x14ac:dyDescent="0.15">
      <c r="A35" s="183"/>
      <c r="B35" s="209"/>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0"/>
      <c r="U35" s="614">
        <f>IF(W35="","",U34+1)</f>
        <v>3</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0"/>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0"/>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0"/>
      <c r="BW35" s="614">
        <f t="shared" ref="BW35:BW43" si="2">IF(BY35="","",BW34+1)</f>
        <v>6</v>
      </c>
      <c r="BX35" s="614"/>
      <c r="BY35" s="615" t="str">
        <f>IF('各会計、関係団体の財政状況及び健全化判断比率'!B69="","",'各会計、関係団体の財政状況及び健全化判断比率'!B69)</f>
        <v>北部広域市町村圏事務組合</v>
      </c>
      <c r="BZ35" s="615"/>
      <c r="CA35" s="615"/>
      <c r="CB35" s="615"/>
      <c r="CC35" s="615"/>
      <c r="CD35" s="615"/>
      <c r="CE35" s="615"/>
      <c r="CF35" s="615"/>
      <c r="CG35" s="615"/>
      <c r="CH35" s="615"/>
      <c r="CI35" s="615"/>
      <c r="CJ35" s="615"/>
      <c r="CK35" s="615"/>
      <c r="CL35" s="615"/>
      <c r="CM35" s="615"/>
      <c r="CN35" s="210"/>
      <c r="CO35" s="614">
        <f t="shared" ref="CO35:CO43" si="3">IF(CQ35="","",CO34+1)</f>
        <v>15</v>
      </c>
      <c r="CP35" s="614"/>
      <c r="CQ35" s="615" t="str">
        <f>IF('各会計、関係団体の財政状況及び健全化判断比率'!BS8="","",'各会計、関係団体の財政状況及び健全化判断比率'!BS8)</f>
        <v>国頭きのこ園</v>
      </c>
      <c r="CR35" s="615"/>
      <c r="CS35" s="615"/>
      <c r="CT35" s="615"/>
      <c r="CU35" s="615"/>
      <c r="CV35" s="615"/>
      <c r="CW35" s="615"/>
      <c r="CX35" s="615"/>
      <c r="CY35" s="615"/>
      <c r="CZ35" s="615"/>
      <c r="DA35" s="615"/>
      <c r="DB35" s="615"/>
      <c r="DC35" s="615"/>
      <c r="DD35" s="615"/>
      <c r="DE35" s="615"/>
      <c r="DF35" s="207"/>
      <c r="DG35" s="616" t="str">
        <f>IF('各会計、関係団体の財政状況及び健全化判断比率'!BR8="","",'各会計、関係団体の財政状況及び健全化判断比率'!BR8)</f>
        <v/>
      </c>
      <c r="DH35" s="616"/>
      <c r="DI35" s="214"/>
      <c r="DJ35" s="182"/>
      <c r="DK35" s="182"/>
      <c r="DL35" s="182"/>
      <c r="DM35" s="182"/>
      <c r="DN35" s="182"/>
      <c r="DO35" s="182"/>
    </row>
    <row r="36" spans="1:119" ht="32.25" customHeight="1" x14ac:dyDescent="0.15">
      <c r="A36" s="183"/>
      <c r="B36" s="209"/>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0"/>
      <c r="U36" s="614" t="str">
        <f t="shared" ref="U36:U43" si="4">IF(W36="","",U35+1)</f>
        <v/>
      </c>
      <c r="V36" s="614"/>
      <c r="W36" s="615"/>
      <c r="X36" s="615"/>
      <c r="Y36" s="615"/>
      <c r="Z36" s="615"/>
      <c r="AA36" s="615"/>
      <c r="AB36" s="615"/>
      <c r="AC36" s="615"/>
      <c r="AD36" s="615"/>
      <c r="AE36" s="615"/>
      <c r="AF36" s="615"/>
      <c r="AG36" s="615"/>
      <c r="AH36" s="615"/>
      <c r="AI36" s="615"/>
      <c r="AJ36" s="615"/>
      <c r="AK36" s="615"/>
      <c r="AL36" s="210"/>
      <c r="AM36" s="614" t="str">
        <f t="shared" si="0"/>
        <v/>
      </c>
      <c r="AN36" s="614"/>
      <c r="AO36" s="615"/>
      <c r="AP36" s="615"/>
      <c r="AQ36" s="615"/>
      <c r="AR36" s="615"/>
      <c r="AS36" s="615"/>
      <c r="AT36" s="615"/>
      <c r="AU36" s="615"/>
      <c r="AV36" s="615"/>
      <c r="AW36" s="615"/>
      <c r="AX36" s="615"/>
      <c r="AY36" s="615"/>
      <c r="AZ36" s="615"/>
      <c r="BA36" s="615"/>
      <c r="BB36" s="615"/>
      <c r="BC36" s="615"/>
      <c r="BD36" s="210"/>
      <c r="BE36" s="614" t="str">
        <f t="shared" si="1"/>
        <v/>
      </c>
      <c r="BF36" s="614"/>
      <c r="BG36" s="615"/>
      <c r="BH36" s="615"/>
      <c r="BI36" s="615"/>
      <c r="BJ36" s="615"/>
      <c r="BK36" s="615"/>
      <c r="BL36" s="615"/>
      <c r="BM36" s="615"/>
      <c r="BN36" s="615"/>
      <c r="BO36" s="615"/>
      <c r="BP36" s="615"/>
      <c r="BQ36" s="615"/>
      <c r="BR36" s="615"/>
      <c r="BS36" s="615"/>
      <c r="BT36" s="615"/>
      <c r="BU36" s="615"/>
      <c r="BV36" s="210"/>
      <c r="BW36" s="614">
        <f t="shared" si="2"/>
        <v>7</v>
      </c>
      <c r="BX36" s="614"/>
      <c r="BY36" s="615" t="str">
        <f>IF('各会計、関係団体の財政状況及び健全化判断比率'!B70="","",'各会計、関係団体の財政状況及び健全化判断比率'!B70)</f>
        <v>沖縄県町村自治会館管理組合</v>
      </c>
      <c r="BZ36" s="615"/>
      <c r="CA36" s="615"/>
      <c r="CB36" s="615"/>
      <c r="CC36" s="615"/>
      <c r="CD36" s="615"/>
      <c r="CE36" s="615"/>
      <c r="CF36" s="615"/>
      <c r="CG36" s="615"/>
      <c r="CH36" s="615"/>
      <c r="CI36" s="615"/>
      <c r="CJ36" s="615"/>
      <c r="CK36" s="615"/>
      <c r="CL36" s="615"/>
      <c r="CM36" s="615"/>
      <c r="CN36" s="210"/>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07"/>
      <c r="DG36" s="616" t="str">
        <f>IF('各会計、関係団体の財政状況及び健全化判断比率'!BR9="","",'各会計、関係団体の財政状況及び健全化判断比率'!BR9)</f>
        <v/>
      </c>
      <c r="DH36" s="616"/>
      <c r="DI36" s="214"/>
      <c r="DJ36" s="182"/>
      <c r="DK36" s="182"/>
      <c r="DL36" s="182"/>
      <c r="DM36" s="182"/>
      <c r="DN36" s="182"/>
      <c r="DO36" s="182"/>
    </row>
    <row r="37" spans="1:119" ht="32.25" customHeight="1" x14ac:dyDescent="0.15">
      <c r="A37" s="183"/>
      <c r="B37" s="209"/>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0"/>
      <c r="U37" s="614" t="str">
        <f t="shared" si="4"/>
        <v/>
      </c>
      <c r="V37" s="614"/>
      <c r="W37" s="615"/>
      <c r="X37" s="615"/>
      <c r="Y37" s="615"/>
      <c r="Z37" s="615"/>
      <c r="AA37" s="615"/>
      <c r="AB37" s="615"/>
      <c r="AC37" s="615"/>
      <c r="AD37" s="615"/>
      <c r="AE37" s="615"/>
      <c r="AF37" s="615"/>
      <c r="AG37" s="615"/>
      <c r="AH37" s="615"/>
      <c r="AI37" s="615"/>
      <c r="AJ37" s="615"/>
      <c r="AK37" s="615"/>
      <c r="AL37" s="210"/>
      <c r="AM37" s="614" t="str">
        <f t="shared" si="0"/>
        <v/>
      </c>
      <c r="AN37" s="614"/>
      <c r="AO37" s="615"/>
      <c r="AP37" s="615"/>
      <c r="AQ37" s="615"/>
      <c r="AR37" s="615"/>
      <c r="AS37" s="615"/>
      <c r="AT37" s="615"/>
      <c r="AU37" s="615"/>
      <c r="AV37" s="615"/>
      <c r="AW37" s="615"/>
      <c r="AX37" s="615"/>
      <c r="AY37" s="615"/>
      <c r="AZ37" s="615"/>
      <c r="BA37" s="615"/>
      <c r="BB37" s="615"/>
      <c r="BC37" s="615"/>
      <c r="BD37" s="210"/>
      <c r="BE37" s="614" t="str">
        <f t="shared" si="1"/>
        <v/>
      </c>
      <c r="BF37" s="614"/>
      <c r="BG37" s="615"/>
      <c r="BH37" s="615"/>
      <c r="BI37" s="615"/>
      <c r="BJ37" s="615"/>
      <c r="BK37" s="615"/>
      <c r="BL37" s="615"/>
      <c r="BM37" s="615"/>
      <c r="BN37" s="615"/>
      <c r="BO37" s="615"/>
      <c r="BP37" s="615"/>
      <c r="BQ37" s="615"/>
      <c r="BR37" s="615"/>
      <c r="BS37" s="615"/>
      <c r="BT37" s="615"/>
      <c r="BU37" s="615"/>
      <c r="BV37" s="210"/>
      <c r="BW37" s="614">
        <f t="shared" si="2"/>
        <v>8</v>
      </c>
      <c r="BX37" s="614"/>
      <c r="BY37" s="615" t="str">
        <f>IF('各会計、関係団体の財政状況及び健全化判断比率'!B71="","",'各会計、関係団体の財政状況及び健全化判断比率'!B71)</f>
        <v>沖縄県市町村総合事務組合</v>
      </c>
      <c r="BZ37" s="615"/>
      <c r="CA37" s="615"/>
      <c r="CB37" s="615"/>
      <c r="CC37" s="615"/>
      <c r="CD37" s="615"/>
      <c r="CE37" s="615"/>
      <c r="CF37" s="615"/>
      <c r="CG37" s="615"/>
      <c r="CH37" s="615"/>
      <c r="CI37" s="615"/>
      <c r="CJ37" s="615"/>
      <c r="CK37" s="615"/>
      <c r="CL37" s="615"/>
      <c r="CM37" s="615"/>
      <c r="CN37" s="210"/>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07"/>
      <c r="DG37" s="616" t="str">
        <f>IF('各会計、関係団体の財政状況及び健全化判断比率'!BR10="","",'各会計、関係団体の財政状況及び健全化判断比率'!BR10)</f>
        <v/>
      </c>
      <c r="DH37" s="616"/>
      <c r="DI37" s="214"/>
      <c r="DJ37" s="182"/>
      <c r="DK37" s="182"/>
      <c r="DL37" s="182"/>
      <c r="DM37" s="182"/>
      <c r="DN37" s="182"/>
      <c r="DO37" s="182"/>
    </row>
    <row r="38" spans="1:119" ht="32.25" customHeight="1" x14ac:dyDescent="0.15">
      <c r="A38" s="183"/>
      <c r="B38" s="209"/>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0"/>
      <c r="U38" s="614" t="str">
        <f t="shared" si="4"/>
        <v/>
      </c>
      <c r="V38" s="614"/>
      <c r="W38" s="615"/>
      <c r="X38" s="615"/>
      <c r="Y38" s="615"/>
      <c r="Z38" s="615"/>
      <c r="AA38" s="615"/>
      <c r="AB38" s="615"/>
      <c r="AC38" s="615"/>
      <c r="AD38" s="615"/>
      <c r="AE38" s="615"/>
      <c r="AF38" s="615"/>
      <c r="AG38" s="615"/>
      <c r="AH38" s="615"/>
      <c r="AI38" s="615"/>
      <c r="AJ38" s="615"/>
      <c r="AK38" s="615"/>
      <c r="AL38" s="210"/>
      <c r="AM38" s="614" t="str">
        <f t="shared" si="0"/>
        <v/>
      </c>
      <c r="AN38" s="614"/>
      <c r="AO38" s="615"/>
      <c r="AP38" s="615"/>
      <c r="AQ38" s="615"/>
      <c r="AR38" s="615"/>
      <c r="AS38" s="615"/>
      <c r="AT38" s="615"/>
      <c r="AU38" s="615"/>
      <c r="AV38" s="615"/>
      <c r="AW38" s="615"/>
      <c r="AX38" s="615"/>
      <c r="AY38" s="615"/>
      <c r="AZ38" s="615"/>
      <c r="BA38" s="615"/>
      <c r="BB38" s="615"/>
      <c r="BC38" s="615"/>
      <c r="BD38" s="210"/>
      <c r="BE38" s="614" t="str">
        <f t="shared" si="1"/>
        <v/>
      </c>
      <c r="BF38" s="614"/>
      <c r="BG38" s="615"/>
      <c r="BH38" s="615"/>
      <c r="BI38" s="615"/>
      <c r="BJ38" s="615"/>
      <c r="BK38" s="615"/>
      <c r="BL38" s="615"/>
      <c r="BM38" s="615"/>
      <c r="BN38" s="615"/>
      <c r="BO38" s="615"/>
      <c r="BP38" s="615"/>
      <c r="BQ38" s="615"/>
      <c r="BR38" s="615"/>
      <c r="BS38" s="615"/>
      <c r="BT38" s="615"/>
      <c r="BU38" s="615"/>
      <c r="BV38" s="210"/>
      <c r="BW38" s="614">
        <f t="shared" si="2"/>
        <v>9</v>
      </c>
      <c r="BX38" s="614"/>
      <c r="BY38" s="615" t="str">
        <f>IF('各会計、関係団体の財政状況及び健全化判断比率'!B72="","",'各会計、関係団体の財政状況及び健全化判断比率'!B72)</f>
        <v>沖縄県介護保険広域連合（一般会計）</v>
      </c>
      <c r="BZ38" s="615"/>
      <c r="CA38" s="615"/>
      <c r="CB38" s="615"/>
      <c r="CC38" s="615"/>
      <c r="CD38" s="615"/>
      <c r="CE38" s="615"/>
      <c r="CF38" s="615"/>
      <c r="CG38" s="615"/>
      <c r="CH38" s="615"/>
      <c r="CI38" s="615"/>
      <c r="CJ38" s="615"/>
      <c r="CK38" s="615"/>
      <c r="CL38" s="615"/>
      <c r="CM38" s="615"/>
      <c r="CN38" s="210"/>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07"/>
      <c r="DG38" s="616" t="str">
        <f>IF('各会計、関係団体の財政状況及び健全化判断比率'!BR11="","",'各会計、関係団体の財政状況及び健全化判断比率'!BR11)</f>
        <v/>
      </c>
      <c r="DH38" s="616"/>
      <c r="DI38" s="214"/>
      <c r="DJ38" s="182"/>
      <c r="DK38" s="182"/>
      <c r="DL38" s="182"/>
      <c r="DM38" s="182"/>
      <c r="DN38" s="182"/>
      <c r="DO38" s="182"/>
    </row>
    <row r="39" spans="1:119" ht="32.25" customHeight="1" x14ac:dyDescent="0.15">
      <c r="A39" s="183"/>
      <c r="B39" s="209"/>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0"/>
      <c r="U39" s="614" t="str">
        <f t="shared" si="4"/>
        <v/>
      </c>
      <c r="V39" s="614"/>
      <c r="W39" s="615"/>
      <c r="X39" s="615"/>
      <c r="Y39" s="615"/>
      <c r="Z39" s="615"/>
      <c r="AA39" s="615"/>
      <c r="AB39" s="615"/>
      <c r="AC39" s="615"/>
      <c r="AD39" s="615"/>
      <c r="AE39" s="615"/>
      <c r="AF39" s="615"/>
      <c r="AG39" s="615"/>
      <c r="AH39" s="615"/>
      <c r="AI39" s="615"/>
      <c r="AJ39" s="615"/>
      <c r="AK39" s="615"/>
      <c r="AL39" s="210"/>
      <c r="AM39" s="614" t="str">
        <f t="shared" si="0"/>
        <v/>
      </c>
      <c r="AN39" s="614"/>
      <c r="AO39" s="615"/>
      <c r="AP39" s="615"/>
      <c r="AQ39" s="615"/>
      <c r="AR39" s="615"/>
      <c r="AS39" s="615"/>
      <c r="AT39" s="615"/>
      <c r="AU39" s="615"/>
      <c r="AV39" s="615"/>
      <c r="AW39" s="615"/>
      <c r="AX39" s="615"/>
      <c r="AY39" s="615"/>
      <c r="AZ39" s="615"/>
      <c r="BA39" s="615"/>
      <c r="BB39" s="615"/>
      <c r="BC39" s="615"/>
      <c r="BD39" s="210"/>
      <c r="BE39" s="614" t="str">
        <f t="shared" si="1"/>
        <v/>
      </c>
      <c r="BF39" s="614"/>
      <c r="BG39" s="615"/>
      <c r="BH39" s="615"/>
      <c r="BI39" s="615"/>
      <c r="BJ39" s="615"/>
      <c r="BK39" s="615"/>
      <c r="BL39" s="615"/>
      <c r="BM39" s="615"/>
      <c r="BN39" s="615"/>
      <c r="BO39" s="615"/>
      <c r="BP39" s="615"/>
      <c r="BQ39" s="615"/>
      <c r="BR39" s="615"/>
      <c r="BS39" s="615"/>
      <c r="BT39" s="615"/>
      <c r="BU39" s="615"/>
      <c r="BV39" s="210"/>
      <c r="BW39" s="614">
        <f t="shared" si="2"/>
        <v>10</v>
      </c>
      <c r="BX39" s="614"/>
      <c r="BY39" s="615" t="str">
        <f>IF('各会計、関係団体の財政状況及び健全化判断比率'!B73="","",'各会計、関係団体の財政状況及び健全化判断比率'!B73)</f>
        <v>沖縄県介護保険広域連合（特別会計）</v>
      </c>
      <c r="BZ39" s="615"/>
      <c r="CA39" s="615"/>
      <c r="CB39" s="615"/>
      <c r="CC39" s="615"/>
      <c r="CD39" s="615"/>
      <c r="CE39" s="615"/>
      <c r="CF39" s="615"/>
      <c r="CG39" s="615"/>
      <c r="CH39" s="615"/>
      <c r="CI39" s="615"/>
      <c r="CJ39" s="615"/>
      <c r="CK39" s="615"/>
      <c r="CL39" s="615"/>
      <c r="CM39" s="615"/>
      <c r="CN39" s="210"/>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07"/>
      <c r="DG39" s="616" t="str">
        <f>IF('各会計、関係団体の財政状況及び健全化判断比率'!BR12="","",'各会計、関係団体の財政状況及び健全化判断比率'!BR12)</f>
        <v/>
      </c>
      <c r="DH39" s="616"/>
      <c r="DI39" s="214"/>
      <c r="DJ39" s="182"/>
      <c r="DK39" s="182"/>
      <c r="DL39" s="182"/>
      <c r="DM39" s="182"/>
      <c r="DN39" s="182"/>
      <c r="DO39" s="182"/>
    </row>
    <row r="40" spans="1:119" ht="32.25" customHeight="1" x14ac:dyDescent="0.15">
      <c r="A40" s="183"/>
      <c r="B40" s="209"/>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0"/>
      <c r="U40" s="614" t="str">
        <f t="shared" si="4"/>
        <v/>
      </c>
      <c r="V40" s="614"/>
      <c r="W40" s="615"/>
      <c r="X40" s="615"/>
      <c r="Y40" s="615"/>
      <c r="Z40" s="615"/>
      <c r="AA40" s="615"/>
      <c r="AB40" s="615"/>
      <c r="AC40" s="615"/>
      <c r="AD40" s="615"/>
      <c r="AE40" s="615"/>
      <c r="AF40" s="615"/>
      <c r="AG40" s="615"/>
      <c r="AH40" s="615"/>
      <c r="AI40" s="615"/>
      <c r="AJ40" s="615"/>
      <c r="AK40" s="615"/>
      <c r="AL40" s="210"/>
      <c r="AM40" s="614" t="str">
        <f t="shared" si="0"/>
        <v/>
      </c>
      <c r="AN40" s="614"/>
      <c r="AO40" s="615"/>
      <c r="AP40" s="615"/>
      <c r="AQ40" s="615"/>
      <c r="AR40" s="615"/>
      <c r="AS40" s="615"/>
      <c r="AT40" s="615"/>
      <c r="AU40" s="615"/>
      <c r="AV40" s="615"/>
      <c r="AW40" s="615"/>
      <c r="AX40" s="615"/>
      <c r="AY40" s="615"/>
      <c r="AZ40" s="615"/>
      <c r="BA40" s="615"/>
      <c r="BB40" s="615"/>
      <c r="BC40" s="615"/>
      <c r="BD40" s="210"/>
      <c r="BE40" s="614" t="str">
        <f t="shared" si="1"/>
        <v/>
      </c>
      <c r="BF40" s="614"/>
      <c r="BG40" s="615"/>
      <c r="BH40" s="615"/>
      <c r="BI40" s="615"/>
      <c r="BJ40" s="615"/>
      <c r="BK40" s="615"/>
      <c r="BL40" s="615"/>
      <c r="BM40" s="615"/>
      <c r="BN40" s="615"/>
      <c r="BO40" s="615"/>
      <c r="BP40" s="615"/>
      <c r="BQ40" s="615"/>
      <c r="BR40" s="615"/>
      <c r="BS40" s="615"/>
      <c r="BT40" s="615"/>
      <c r="BU40" s="615"/>
      <c r="BV40" s="210"/>
      <c r="BW40" s="614">
        <f t="shared" si="2"/>
        <v>11</v>
      </c>
      <c r="BX40" s="614"/>
      <c r="BY40" s="615" t="str">
        <f>IF('各会計、関係団体の財政状況及び健全化判断比率'!B74="","",'各会計、関係団体の財政状況及び健全化判断比率'!B74)</f>
        <v>沖縄県後期高齢者医療広域連合（一般会計）</v>
      </c>
      <c r="BZ40" s="615"/>
      <c r="CA40" s="615"/>
      <c r="CB40" s="615"/>
      <c r="CC40" s="615"/>
      <c r="CD40" s="615"/>
      <c r="CE40" s="615"/>
      <c r="CF40" s="615"/>
      <c r="CG40" s="615"/>
      <c r="CH40" s="615"/>
      <c r="CI40" s="615"/>
      <c r="CJ40" s="615"/>
      <c r="CK40" s="615"/>
      <c r="CL40" s="615"/>
      <c r="CM40" s="615"/>
      <c r="CN40" s="210"/>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07"/>
      <c r="DG40" s="616" t="str">
        <f>IF('各会計、関係団体の財政状況及び健全化判断比率'!BR13="","",'各会計、関係団体の財政状況及び健全化判断比率'!BR13)</f>
        <v/>
      </c>
      <c r="DH40" s="616"/>
      <c r="DI40" s="214"/>
      <c r="DJ40" s="182"/>
      <c r="DK40" s="182"/>
      <c r="DL40" s="182"/>
      <c r="DM40" s="182"/>
      <c r="DN40" s="182"/>
      <c r="DO40" s="182"/>
    </row>
    <row r="41" spans="1:119" ht="32.25" customHeight="1" x14ac:dyDescent="0.15">
      <c r="A41" s="183"/>
      <c r="B41" s="209"/>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0"/>
      <c r="U41" s="614" t="str">
        <f t="shared" si="4"/>
        <v/>
      </c>
      <c r="V41" s="614"/>
      <c r="W41" s="615"/>
      <c r="X41" s="615"/>
      <c r="Y41" s="615"/>
      <c r="Z41" s="615"/>
      <c r="AA41" s="615"/>
      <c r="AB41" s="615"/>
      <c r="AC41" s="615"/>
      <c r="AD41" s="615"/>
      <c r="AE41" s="615"/>
      <c r="AF41" s="615"/>
      <c r="AG41" s="615"/>
      <c r="AH41" s="615"/>
      <c r="AI41" s="615"/>
      <c r="AJ41" s="615"/>
      <c r="AK41" s="615"/>
      <c r="AL41" s="210"/>
      <c r="AM41" s="614" t="str">
        <f t="shared" si="0"/>
        <v/>
      </c>
      <c r="AN41" s="614"/>
      <c r="AO41" s="615"/>
      <c r="AP41" s="615"/>
      <c r="AQ41" s="615"/>
      <c r="AR41" s="615"/>
      <c r="AS41" s="615"/>
      <c r="AT41" s="615"/>
      <c r="AU41" s="615"/>
      <c r="AV41" s="615"/>
      <c r="AW41" s="615"/>
      <c r="AX41" s="615"/>
      <c r="AY41" s="615"/>
      <c r="AZ41" s="615"/>
      <c r="BA41" s="615"/>
      <c r="BB41" s="615"/>
      <c r="BC41" s="615"/>
      <c r="BD41" s="210"/>
      <c r="BE41" s="614" t="str">
        <f t="shared" si="1"/>
        <v/>
      </c>
      <c r="BF41" s="614"/>
      <c r="BG41" s="615"/>
      <c r="BH41" s="615"/>
      <c r="BI41" s="615"/>
      <c r="BJ41" s="615"/>
      <c r="BK41" s="615"/>
      <c r="BL41" s="615"/>
      <c r="BM41" s="615"/>
      <c r="BN41" s="615"/>
      <c r="BO41" s="615"/>
      <c r="BP41" s="615"/>
      <c r="BQ41" s="615"/>
      <c r="BR41" s="615"/>
      <c r="BS41" s="615"/>
      <c r="BT41" s="615"/>
      <c r="BU41" s="615"/>
      <c r="BV41" s="210"/>
      <c r="BW41" s="614">
        <f t="shared" si="2"/>
        <v>12</v>
      </c>
      <c r="BX41" s="614"/>
      <c r="BY41" s="615" t="str">
        <f>IF('各会計、関係団体の財政状況及び健全化判断比率'!B75="","",'各会計、関係団体の財政状況及び健全化判断比率'!B75)</f>
        <v>沖縄県後期高齢者医療広域連合（特別会計）</v>
      </c>
      <c r="BZ41" s="615"/>
      <c r="CA41" s="615"/>
      <c r="CB41" s="615"/>
      <c r="CC41" s="615"/>
      <c r="CD41" s="615"/>
      <c r="CE41" s="615"/>
      <c r="CF41" s="615"/>
      <c r="CG41" s="615"/>
      <c r="CH41" s="615"/>
      <c r="CI41" s="615"/>
      <c r="CJ41" s="615"/>
      <c r="CK41" s="615"/>
      <c r="CL41" s="615"/>
      <c r="CM41" s="615"/>
      <c r="CN41" s="210"/>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07"/>
      <c r="DG41" s="616" t="str">
        <f>IF('各会計、関係団体の財政状況及び健全化判断比率'!BR14="","",'各会計、関係団体の財政状況及び健全化判断比率'!BR14)</f>
        <v/>
      </c>
      <c r="DH41" s="616"/>
      <c r="DI41" s="214"/>
      <c r="DJ41" s="182"/>
      <c r="DK41" s="182"/>
      <c r="DL41" s="182"/>
      <c r="DM41" s="182"/>
      <c r="DN41" s="182"/>
      <c r="DO41" s="182"/>
    </row>
    <row r="42" spans="1:119" ht="32.25" customHeight="1" x14ac:dyDescent="0.15">
      <c r="A42" s="182"/>
      <c r="B42" s="209"/>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0"/>
      <c r="U42" s="614" t="str">
        <f t="shared" si="4"/>
        <v/>
      </c>
      <c r="V42" s="614"/>
      <c r="W42" s="615"/>
      <c r="X42" s="615"/>
      <c r="Y42" s="615"/>
      <c r="Z42" s="615"/>
      <c r="AA42" s="615"/>
      <c r="AB42" s="615"/>
      <c r="AC42" s="615"/>
      <c r="AD42" s="615"/>
      <c r="AE42" s="615"/>
      <c r="AF42" s="615"/>
      <c r="AG42" s="615"/>
      <c r="AH42" s="615"/>
      <c r="AI42" s="615"/>
      <c r="AJ42" s="615"/>
      <c r="AK42" s="615"/>
      <c r="AL42" s="210"/>
      <c r="AM42" s="614" t="str">
        <f t="shared" si="0"/>
        <v/>
      </c>
      <c r="AN42" s="614"/>
      <c r="AO42" s="615"/>
      <c r="AP42" s="615"/>
      <c r="AQ42" s="615"/>
      <c r="AR42" s="615"/>
      <c r="AS42" s="615"/>
      <c r="AT42" s="615"/>
      <c r="AU42" s="615"/>
      <c r="AV42" s="615"/>
      <c r="AW42" s="615"/>
      <c r="AX42" s="615"/>
      <c r="AY42" s="615"/>
      <c r="AZ42" s="615"/>
      <c r="BA42" s="615"/>
      <c r="BB42" s="615"/>
      <c r="BC42" s="615"/>
      <c r="BD42" s="210"/>
      <c r="BE42" s="614" t="str">
        <f t="shared" si="1"/>
        <v/>
      </c>
      <c r="BF42" s="614"/>
      <c r="BG42" s="615"/>
      <c r="BH42" s="615"/>
      <c r="BI42" s="615"/>
      <c r="BJ42" s="615"/>
      <c r="BK42" s="615"/>
      <c r="BL42" s="615"/>
      <c r="BM42" s="615"/>
      <c r="BN42" s="615"/>
      <c r="BO42" s="615"/>
      <c r="BP42" s="615"/>
      <c r="BQ42" s="615"/>
      <c r="BR42" s="615"/>
      <c r="BS42" s="615"/>
      <c r="BT42" s="615"/>
      <c r="BU42" s="615"/>
      <c r="BV42" s="210"/>
      <c r="BW42" s="614">
        <f t="shared" si="2"/>
        <v>13</v>
      </c>
      <c r="BX42" s="614"/>
      <c r="BY42" s="615" t="str">
        <f>IF('各会計、関係団体の財政状況及び健全化判断比率'!B76="","",'各会計、関係団体の財政状況及び健全化判断比率'!B76)</f>
        <v>沖縄県町村交通災害共済組合</v>
      </c>
      <c r="BZ42" s="615"/>
      <c r="CA42" s="615"/>
      <c r="CB42" s="615"/>
      <c r="CC42" s="615"/>
      <c r="CD42" s="615"/>
      <c r="CE42" s="615"/>
      <c r="CF42" s="615"/>
      <c r="CG42" s="615"/>
      <c r="CH42" s="615"/>
      <c r="CI42" s="615"/>
      <c r="CJ42" s="615"/>
      <c r="CK42" s="615"/>
      <c r="CL42" s="615"/>
      <c r="CM42" s="615"/>
      <c r="CN42" s="210"/>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07"/>
      <c r="DG42" s="616" t="str">
        <f>IF('各会計、関係団体の財政状況及び健全化判断比率'!BR15="","",'各会計、関係団体の財政状況及び健全化判断比率'!BR15)</f>
        <v/>
      </c>
      <c r="DH42" s="616"/>
      <c r="DI42" s="214"/>
      <c r="DJ42" s="182"/>
      <c r="DK42" s="182"/>
      <c r="DL42" s="182"/>
      <c r="DM42" s="182"/>
      <c r="DN42" s="182"/>
      <c r="DO42" s="182"/>
    </row>
    <row r="43" spans="1:119" ht="32.25" customHeight="1" x14ac:dyDescent="0.15">
      <c r="A43" s="182"/>
      <c r="B43" s="209"/>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0"/>
      <c r="U43" s="614" t="str">
        <f t="shared" si="4"/>
        <v/>
      </c>
      <c r="V43" s="614"/>
      <c r="W43" s="615"/>
      <c r="X43" s="615"/>
      <c r="Y43" s="615"/>
      <c r="Z43" s="615"/>
      <c r="AA43" s="615"/>
      <c r="AB43" s="615"/>
      <c r="AC43" s="615"/>
      <c r="AD43" s="615"/>
      <c r="AE43" s="615"/>
      <c r="AF43" s="615"/>
      <c r="AG43" s="615"/>
      <c r="AH43" s="615"/>
      <c r="AI43" s="615"/>
      <c r="AJ43" s="615"/>
      <c r="AK43" s="615"/>
      <c r="AL43" s="210"/>
      <c r="AM43" s="614" t="str">
        <f t="shared" si="0"/>
        <v/>
      </c>
      <c r="AN43" s="614"/>
      <c r="AO43" s="615"/>
      <c r="AP43" s="615"/>
      <c r="AQ43" s="615"/>
      <c r="AR43" s="615"/>
      <c r="AS43" s="615"/>
      <c r="AT43" s="615"/>
      <c r="AU43" s="615"/>
      <c r="AV43" s="615"/>
      <c r="AW43" s="615"/>
      <c r="AX43" s="615"/>
      <c r="AY43" s="615"/>
      <c r="AZ43" s="615"/>
      <c r="BA43" s="615"/>
      <c r="BB43" s="615"/>
      <c r="BC43" s="615"/>
      <c r="BD43" s="210"/>
      <c r="BE43" s="614" t="str">
        <f t="shared" si="1"/>
        <v/>
      </c>
      <c r="BF43" s="614"/>
      <c r="BG43" s="615"/>
      <c r="BH43" s="615"/>
      <c r="BI43" s="615"/>
      <c r="BJ43" s="615"/>
      <c r="BK43" s="615"/>
      <c r="BL43" s="615"/>
      <c r="BM43" s="615"/>
      <c r="BN43" s="615"/>
      <c r="BO43" s="615"/>
      <c r="BP43" s="615"/>
      <c r="BQ43" s="615"/>
      <c r="BR43" s="615"/>
      <c r="BS43" s="615"/>
      <c r="BT43" s="615"/>
      <c r="BU43" s="615"/>
      <c r="BV43" s="210"/>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0"/>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07"/>
      <c r="DG43" s="616" t="str">
        <f>IF('各会計、関係団体の財政状況及び健全化判断比率'!BR16="","",'各会計、関係団体の財政状況及び健全化判断比率'!BR16)</f>
        <v/>
      </c>
      <c r="DH43" s="616"/>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202</v>
      </c>
      <c r="C46" s="182"/>
      <c r="D46" s="182"/>
      <c r="E46" s="182" t="s">
        <v>203</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204</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205</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206</v>
      </c>
    </row>
    <row r="50" spans="5:5" x14ac:dyDescent="0.15">
      <c r="E50" s="184" t="s">
        <v>207</v>
      </c>
    </row>
    <row r="51" spans="5:5" x14ac:dyDescent="0.15">
      <c r="E51" s="184" t="s">
        <v>208</v>
      </c>
    </row>
    <row r="52" spans="5:5" x14ac:dyDescent="0.15">
      <c r="E52" s="184" t="s">
        <v>209</v>
      </c>
    </row>
    <row r="53" spans="5:5" x14ac:dyDescent="0.15"/>
    <row r="54" spans="5:5" x14ac:dyDescent="0.15"/>
    <row r="55" spans="5:5" x14ac:dyDescent="0.15"/>
    <row r="56" spans="5:5" x14ac:dyDescent="0.15"/>
  </sheetData>
  <sheetProtection algorithmName="SHA-512" hashValue="Oyxpi+GqeSpfSxaK5LWETm+Y+qlwxZbS/xPGxVxcFU9NCf+0VXMiDZE9rLOksmiNDP3K/S025k3JvbfsDT35fg==" saltValue="vXrGvR/NWs8NsRxgUxs9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555</v>
      </c>
      <c r="D34" s="1206"/>
      <c r="E34" s="1207"/>
      <c r="F34" s="32">
        <v>10.17</v>
      </c>
      <c r="G34" s="33">
        <v>10.91</v>
      </c>
      <c r="H34" s="33">
        <v>15.26</v>
      </c>
      <c r="I34" s="33">
        <v>7.76</v>
      </c>
      <c r="J34" s="34">
        <v>15.67</v>
      </c>
      <c r="K34" s="22"/>
      <c r="L34" s="22"/>
      <c r="M34" s="22"/>
      <c r="N34" s="22"/>
      <c r="O34" s="22"/>
      <c r="P34" s="22"/>
    </row>
    <row r="35" spans="1:16" ht="39" customHeight="1" x14ac:dyDescent="0.15">
      <c r="A35" s="22"/>
      <c r="B35" s="35"/>
      <c r="C35" s="1200" t="s">
        <v>556</v>
      </c>
      <c r="D35" s="1201"/>
      <c r="E35" s="1202"/>
      <c r="F35" s="36">
        <v>0.64</v>
      </c>
      <c r="G35" s="37">
        <v>0.52</v>
      </c>
      <c r="H35" s="37">
        <v>0.85</v>
      </c>
      <c r="I35" s="37">
        <v>0.82</v>
      </c>
      <c r="J35" s="38">
        <v>0.19</v>
      </c>
      <c r="K35" s="22"/>
      <c r="L35" s="22"/>
      <c r="M35" s="22"/>
      <c r="N35" s="22"/>
      <c r="O35" s="22"/>
      <c r="P35" s="22"/>
    </row>
    <row r="36" spans="1:16" ht="39" customHeight="1" x14ac:dyDescent="0.15">
      <c r="A36" s="22"/>
      <c r="B36" s="35"/>
      <c r="C36" s="1200" t="s">
        <v>557</v>
      </c>
      <c r="D36" s="1201"/>
      <c r="E36" s="1202"/>
      <c r="F36" s="36">
        <v>1.85</v>
      </c>
      <c r="G36" s="37">
        <v>0.94</v>
      </c>
      <c r="H36" s="37">
        <v>0.06</v>
      </c>
      <c r="I36" s="37">
        <v>0</v>
      </c>
      <c r="J36" s="38">
        <v>0.18</v>
      </c>
      <c r="K36" s="22"/>
      <c r="L36" s="22"/>
      <c r="M36" s="22"/>
      <c r="N36" s="22"/>
      <c r="O36" s="22"/>
      <c r="P36" s="22"/>
    </row>
    <row r="37" spans="1:16" ht="39" customHeight="1" x14ac:dyDescent="0.15">
      <c r="A37" s="22"/>
      <c r="B37" s="35"/>
      <c r="C37" s="1200" t="s">
        <v>558</v>
      </c>
      <c r="D37" s="1201"/>
      <c r="E37" s="1202"/>
      <c r="F37" s="36">
        <v>7.0000000000000007E-2</v>
      </c>
      <c r="G37" s="37">
        <v>0.11</v>
      </c>
      <c r="H37" s="37">
        <v>0.13</v>
      </c>
      <c r="I37" s="37">
        <v>0.11</v>
      </c>
      <c r="J37" s="38">
        <v>0.11</v>
      </c>
      <c r="K37" s="22"/>
      <c r="L37" s="22"/>
      <c r="M37" s="22"/>
      <c r="N37" s="22"/>
      <c r="O37" s="22"/>
      <c r="P37" s="22"/>
    </row>
    <row r="38" spans="1:16" ht="39" customHeight="1" x14ac:dyDescent="0.15">
      <c r="A38" s="22"/>
      <c r="B38" s="35"/>
      <c r="C38" s="1200"/>
      <c r="D38" s="1201"/>
      <c r="E38" s="1202"/>
      <c r="F38" s="36"/>
      <c r="G38" s="37"/>
      <c r="H38" s="37"/>
      <c r="I38" s="37"/>
      <c r="J38" s="38"/>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559</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560</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uFoHD1JH6s/w6vx1YJ/nVCyAH8TPjJul+ZrbybPPjtSme6pks88k5LI7dY8B9utaJga2Jg8MUkkDqv8jwOQ6A==" saltValue="rLIp9ERDmxpvLJ3pIsKL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L52"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599</v>
      </c>
      <c r="L45" s="60">
        <v>609</v>
      </c>
      <c r="M45" s="60">
        <v>628</v>
      </c>
      <c r="N45" s="60">
        <v>585</v>
      </c>
      <c r="O45" s="61">
        <v>615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10"/>
      <c r="C48" s="1211"/>
      <c r="D48" s="62"/>
      <c r="E48" s="1216" t="s">
        <v>15</v>
      </c>
      <c r="F48" s="1216"/>
      <c r="G48" s="1216"/>
      <c r="H48" s="1216"/>
      <c r="I48" s="1216"/>
      <c r="J48" s="1217"/>
      <c r="K48" s="63">
        <v>22</v>
      </c>
      <c r="L48" s="64">
        <v>23</v>
      </c>
      <c r="M48" s="64">
        <v>27</v>
      </c>
      <c r="N48" s="64">
        <v>31</v>
      </c>
      <c r="O48" s="65">
        <v>35</v>
      </c>
      <c r="P48" s="48"/>
      <c r="Q48" s="48"/>
      <c r="R48" s="48"/>
      <c r="S48" s="48"/>
      <c r="T48" s="48"/>
      <c r="U48" s="48"/>
    </row>
    <row r="49" spans="1:21" ht="30.75" customHeight="1" x14ac:dyDescent="0.15">
      <c r="A49" s="48"/>
      <c r="B49" s="1210"/>
      <c r="C49" s="1211"/>
      <c r="D49" s="62"/>
      <c r="E49" s="1216" t="s">
        <v>16</v>
      </c>
      <c r="F49" s="1216"/>
      <c r="G49" s="1216"/>
      <c r="H49" s="1216"/>
      <c r="I49" s="1216"/>
      <c r="J49" s="1217"/>
      <c r="K49" s="63">
        <v>33</v>
      </c>
      <c r="L49" s="64">
        <v>46</v>
      </c>
      <c r="M49" s="64">
        <v>54</v>
      </c>
      <c r="N49" s="64">
        <v>59</v>
      </c>
      <c r="O49" s="65">
        <v>64</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507</v>
      </c>
      <c r="L50" s="64" t="s">
        <v>507</v>
      </c>
      <c r="M50" s="64" t="s">
        <v>507</v>
      </c>
      <c r="N50" s="64" t="s">
        <v>507</v>
      </c>
      <c r="O50" s="65" t="s">
        <v>507</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t="s">
        <v>507</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500</v>
      </c>
      <c r="L52" s="64">
        <v>510</v>
      </c>
      <c r="M52" s="64">
        <v>539</v>
      </c>
      <c r="N52" s="64">
        <v>520</v>
      </c>
      <c r="O52" s="65">
        <v>539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154</v>
      </c>
      <c r="L53" s="69">
        <v>168</v>
      </c>
      <c r="M53" s="69">
        <v>170</v>
      </c>
      <c r="N53" s="69">
        <v>155</v>
      </c>
      <c r="O53" s="70">
        <v>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24" t="s">
        <v>25</v>
      </c>
      <c r="C57" s="1225"/>
      <c r="D57" s="1228" t="s">
        <v>26</v>
      </c>
      <c r="E57" s="1229"/>
      <c r="F57" s="1229"/>
      <c r="G57" s="1229"/>
      <c r="H57" s="1229"/>
      <c r="I57" s="1229"/>
      <c r="J57" s="1230"/>
      <c r="K57" s="83">
        <v>92</v>
      </c>
      <c r="L57" s="83">
        <v>254</v>
      </c>
      <c r="M57" s="83">
        <v>254</v>
      </c>
      <c r="N57" s="84">
        <v>254</v>
      </c>
      <c r="O57" s="84">
        <v>254</v>
      </c>
    </row>
    <row r="58" spans="1:21" ht="31.5" customHeight="1" thickBot="1" x14ac:dyDescent="0.2">
      <c r="B58" s="1226"/>
      <c r="C58" s="1227"/>
      <c r="D58" s="1231" t="s">
        <v>27</v>
      </c>
      <c r="E58" s="1232"/>
      <c r="F58" s="1232"/>
      <c r="G58" s="1232"/>
      <c r="H58" s="1232"/>
      <c r="I58" s="1232"/>
      <c r="J58" s="1233"/>
      <c r="K58" s="85" t="s">
        <v>578</v>
      </c>
      <c r="L58" s="85">
        <v>162</v>
      </c>
      <c r="M58" s="85" t="s">
        <v>578</v>
      </c>
      <c r="N58" s="86" t="s">
        <v>578</v>
      </c>
      <c r="O58" s="86" t="s">
        <v>579</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KC4cvYIZzVeoedxvP2ITy3FNmExB2YEnyGV6CWEBYTDVRW0maFLTZCwQRqrifVYYWRrHCPcGTVt8er3iegxwA==" saltValue="iUSh5AYH+mSEP3xEEZmr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K22"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549</v>
      </c>
      <c r="J40" s="98" t="s">
        <v>550</v>
      </c>
      <c r="K40" s="98" t="s">
        <v>551</v>
      </c>
      <c r="L40" s="98" t="s">
        <v>552</v>
      </c>
      <c r="M40" s="99" t="s">
        <v>553</v>
      </c>
    </row>
    <row r="41" spans="2:13" ht="27.75" customHeight="1" x14ac:dyDescent="0.15">
      <c r="B41" s="1234" t="s">
        <v>30</v>
      </c>
      <c r="C41" s="1235"/>
      <c r="D41" s="100"/>
      <c r="E41" s="1240" t="s">
        <v>31</v>
      </c>
      <c r="F41" s="1240"/>
      <c r="G41" s="1240"/>
      <c r="H41" s="1241"/>
      <c r="I41" s="101">
        <v>5587</v>
      </c>
      <c r="J41" s="102">
        <v>5735</v>
      </c>
      <c r="K41" s="102">
        <v>5765</v>
      </c>
      <c r="L41" s="102">
        <v>6101</v>
      </c>
      <c r="M41" s="103">
        <v>6033</v>
      </c>
    </row>
    <row r="42" spans="2:13" ht="27.75" customHeight="1" x14ac:dyDescent="0.15">
      <c r="B42" s="1236"/>
      <c r="C42" s="1237"/>
      <c r="D42" s="104"/>
      <c r="E42" s="1242" t="s">
        <v>32</v>
      </c>
      <c r="F42" s="1242"/>
      <c r="G42" s="1242"/>
      <c r="H42" s="1243"/>
      <c r="I42" s="105" t="s">
        <v>507</v>
      </c>
      <c r="J42" s="106" t="s">
        <v>507</v>
      </c>
      <c r="K42" s="106" t="s">
        <v>507</v>
      </c>
      <c r="L42" s="106" t="s">
        <v>507</v>
      </c>
      <c r="M42" s="107" t="s">
        <v>507</v>
      </c>
    </row>
    <row r="43" spans="2:13" ht="27.75" customHeight="1" x14ac:dyDescent="0.15">
      <c r="B43" s="1236"/>
      <c r="C43" s="1237"/>
      <c r="D43" s="104"/>
      <c r="E43" s="1242" t="s">
        <v>33</v>
      </c>
      <c r="F43" s="1242"/>
      <c r="G43" s="1242"/>
      <c r="H43" s="1243"/>
      <c r="I43" s="105">
        <v>469</v>
      </c>
      <c r="J43" s="106">
        <v>487</v>
      </c>
      <c r="K43" s="106">
        <v>474</v>
      </c>
      <c r="L43" s="106">
        <v>462</v>
      </c>
      <c r="M43" s="107">
        <v>425</v>
      </c>
    </row>
    <row r="44" spans="2:13" ht="27.75" customHeight="1" x14ac:dyDescent="0.15">
      <c r="B44" s="1236"/>
      <c r="C44" s="1237"/>
      <c r="D44" s="104"/>
      <c r="E44" s="1242" t="s">
        <v>34</v>
      </c>
      <c r="F44" s="1242"/>
      <c r="G44" s="1242"/>
      <c r="H44" s="1243"/>
      <c r="I44" s="105">
        <v>395</v>
      </c>
      <c r="J44" s="106">
        <v>501</v>
      </c>
      <c r="K44" s="106">
        <v>407</v>
      </c>
      <c r="L44" s="106">
        <v>346</v>
      </c>
      <c r="M44" s="107">
        <v>278</v>
      </c>
    </row>
    <row r="45" spans="2:13" ht="27.75" customHeight="1" x14ac:dyDescent="0.15">
      <c r="B45" s="1236"/>
      <c r="C45" s="1237"/>
      <c r="D45" s="104"/>
      <c r="E45" s="1242" t="s">
        <v>35</v>
      </c>
      <c r="F45" s="1242"/>
      <c r="G45" s="1242"/>
      <c r="H45" s="1243"/>
      <c r="I45" s="105">
        <v>263</v>
      </c>
      <c r="J45" s="106">
        <v>226</v>
      </c>
      <c r="K45" s="106">
        <v>251</v>
      </c>
      <c r="L45" s="106">
        <v>60</v>
      </c>
      <c r="M45" s="107">
        <v>112</v>
      </c>
    </row>
    <row r="46" spans="2:13" ht="27.75" customHeight="1" x14ac:dyDescent="0.15">
      <c r="B46" s="1236"/>
      <c r="C46" s="1237"/>
      <c r="D46" s="108"/>
      <c r="E46" s="1242" t="s">
        <v>36</v>
      </c>
      <c r="F46" s="1242"/>
      <c r="G46" s="1242"/>
      <c r="H46" s="1243"/>
      <c r="I46" s="105" t="s">
        <v>507</v>
      </c>
      <c r="J46" s="106" t="s">
        <v>507</v>
      </c>
      <c r="K46" s="106" t="s">
        <v>507</v>
      </c>
      <c r="L46" s="106" t="s">
        <v>507</v>
      </c>
      <c r="M46" s="107" t="s">
        <v>507</v>
      </c>
    </row>
    <row r="47" spans="2:13" ht="27.75" customHeight="1" x14ac:dyDescent="0.15">
      <c r="B47" s="1236"/>
      <c r="C47" s="1237"/>
      <c r="D47" s="109"/>
      <c r="E47" s="1244" t="s">
        <v>37</v>
      </c>
      <c r="F47" s="1245"/>
      <c r="G47" s="1245"/>
      <c r="H47" s="1246"/>
      <c r="I47" s="105" t="s">
        <v>507</v>
      </c>
      <c r="J47" s="106" t="s">
        <v>507</v>
      </c>
      <c r="K47" s="106" t="s">
        <v>507</v>
      </c>
      <c r="L47" s="106" t="s">
        <v>507</v>
      </c>
      <c r="M47" s="107" t="s">
        <v>507</v>
      </c>
    </row>
    <row r="48" spans="2:13" ht="27.75" customHeight="1" x14ac:dyDescent="0.15">
      <c r="B48" s="1236"/>
      <c r="C48" s="1237"/>
      <c r="D48" s="104"/>
      <c r="E48" s="1242" t="s">
        <v>38</v>
      </c>
      <c r="F48" s="1242"/>
      <c r="G48" s="1242"/>
      <c r="H48" s="1243"/>
      <c r="I48" s="105" t="s">
        <v>507</v>
      </c>
      <c r="J48" s="106" t="s">
        <v>507</v>
      </c>
      <c r="K48" s="106" t="s">
        <v>507</v>
      </c>
      <c r="L48" s="106" t="s">
        <v>507</v>
      </c>
      <c r="M48" s="107" t="s">
        <v>507</v>
      </c>
    </row>
    <row r="49" spans="2:13" ht="27.75" customHeight="1" x14ac:dyDescent="0.15">
      <c r="B49" s="1238"/>
      <c r="C49" s="1239"/>
      <c r="D49" s="104"/>
      <c r="E49" s="1242" t="s">
        <v>39</v>
      </c>
      <c r="F49" s="1242"/>
      <c r="G49" s="1242"/>
      <c r="H49" s="1243"/>
      <c r="I49" s="105" t="s">
        <v>507</v>
      </c>
      <c r="J49" s="106" t="s">
        <v>507</v>
      </c>
      <c r="K49" s="106" t="s">
        <v>507</v>
      </c>
      <c r="L49" s="106" t="s">
        <v>507</v>
      </c>
      <c r="M49" s="107" t="s">
        <v>507</v>
      </c>
    </row>
    <row r="50" spans="2:13" ht="27.75" customHeight="1" x14ac:dyDescent="0.15">
      <c r="B50" s="1247" t="s">
        <v>40</v>
      </c>
      <c r="C50" s="1248"/>
      <c r="D50" s="110"/>
      <c r="E50" s="1242" t="s">
        <v>41</v>
      </c>
      <c r="F50" s="1242"/>
      <c r="G50" s="1242"/>
      <c r="H50" s="1243"/>
      <c r="I50" s="105">
        <v>2063</v>
      </c>
      <c r="J50" s="106">
        <v>2168</v>
      </c>
      <c r="K50" s="106">
        <v>2252</v>
      </c>
      <c r="L50" s="106">
        <v>2340</v>
      </c>
      <c r="M50" s="107">
        <v>1954</v>
      </c>
    </row>
    <row r="51" spans="2:13" ht="27.75" customHeight="1" x14ac:dyDescent="0.15">
      <c r="B51" s="1236"/>
      <c r="C51" s="1237"/>
      <c r="D51" s="104"/>
      <c r="E51" s="1242" t="s">
        <v>42</v>
      </c>
      <c r="F51" s="1242"/>
      <c r="G51" s="1242"/>
      <c r="H51" s="1243"/>
      <c r="I51" s="105">
        <v>261</v>
      </c>
      <c r="J51" s="106">
        <v>250</v>
      </c>
      <c r="K51" s="106">
        <v>291</v>
      </c>
      <c r="L51" s="106">
        <v>391</v>
      </c>
      <c r="M51" s="107">
        <v>377</v>
      </c>
    </row>
    <row r="52" spans="2:13" ht="27.75" customHeight="1" x14ac:dyDescent="0.15">
      <c r="B52" s="1238"/>
      <c r="C52" s="1239"/>
      <c r="D52" s="104"/>
      <c r="E52" s="1242" t="s">
        <v>43</v>
      </c>
      <c r="F52" s="1242"/>
      <c r="G52" s="1242"/>
      <c r="H52" s="1243"/>
      <c r="I52" s="105">
        <v>4436</v>
      </c>
      <c r="J52" s="106">
        <v>4698</v>
      </c>
      <c r="K52" s="106">
        <v>4643</v>
      </c>
      <c r="L52" s="106">
        <v>4743</v>
      </c>
      <c r="M52" s="107">
        <v>4634</v>
      </c>
    </row>
    <row r="53" spans="2:13" ht="27.75" customHeight="1" thickBot="1" x14ac:dyDescent="0.2">
      <c r="B53" s="1249" t="s">
        <v>44</v>
      </c>
      <c r="C53" s="1250"/>
      <c r="D53" s="111"/>
      <c r="E53" s="1251" t="s">
        <v>45</v>
      </c>
      <c r="F53" s="1251"/>
      <c r="G53" s="1251"/>
      <c r="H53" s="1252"/>
      <c r="I53" s="112">
        <v>-45</v>
      </c>
      <c r="J53" s="113">
        <v>-167</v>
      </c>
      <c r="K53" s="113">
        <v>-290</v>
      </c>
      <c r="L53" s="113">
        <v>-505</v>
      </c>
      <c r="M53" s="114">
        <v>-117</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QASWbNtdrLyDiJNRUVkT5IBEiiHDaZ/k3JXTk/nqA8BB1sRDtuf+uvvc0IyfxNg4nPCEFe1Zdi8La5TlCPt6g==" saltValue="ZzGXDwnCGN3Ei2Bp5TvC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G1"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551</v>
      </c>
      <c r="G54" s="123" t="s">
        <v>552</v>
      </c>
      <c r="H54" s="124" t="s">
        <v>553</v>
      </c>
    </row>
    <row r="55" spans="2:8" ht="52.5" customHeight="1" x14ac:dyDescent="0.15">
      <c r="B55" s="125"/>
      <c r="C55" s="1255" t="s">
        <v>48</v>
      </c>
      <c r="D55" s="1255"/>
      <c r="E55" s="1256"/>
      <c r="F55" s="126">
        <v>273</v>
      </c>
      <c r="G55" s="126">
        <v>324</v>
      </c>
      <c r="H55" s="127">
        <v>404</v>
      </c>
    </row>
    <row r="56" spans="2:8" ht="52.5" customHeight="1" x14ac:dyDescent="0.15">
      <c r="B56" s="128"/>
      <c r="C56" s="1257" t="s">
        <v>49</v>
      </c>
      <c r="D56" s="1257"/>
      <c r="E56" s="1258"/>
      <c r="F56" s="129">
        <v>255</v>
      </c>
      <c r="G56" s="129">
        <v>255</v>
      </c>
      <c r="H56" s="130">
        <v>255</v>
      </c>
    </row>
    <row r="57" spans="2:8" ht="53.25" customHeight="1" x14ac:dyDescent="0.15">
      <c r="B57" s="128"/>
      <c r="C57" s="1259" t="s">
        <v>50</v>
      </c>
      <c r="D57" s="1259"/>
      <c r="E57" s="1260"/>
      <c r="F57" s="131">
        <v>1862</v>
      </c>
      <c r="G57" s="131">
        <v>1956</v>
      </c>
      <c r="H57" s="132">
        <v>1581</v>
      </c>
    </row>
    <row r="58" spans="2:8" ht="45.75" customHeight="1" x14ac:dyDescent="0.15">
      <c r="B58" s="133"/>
      <c r="C58" s="1261" t="s">
        <v>580</v>
      </c>
      <c r="D58" s="1262"/>
      <c r="E58" s="1263"/>
      <c r="F58" s="1267">
        <v>1366</v>
      </c>
      <c r="G58" s="1268">
        <v>1405</v>
      </c>
      <c r="H58" s="134">
        <v>939</v>
      </c>
    </row>
    <row r="59" spans="2:8" ht="45.75" customHeight="1" x14ac:dyDescent="0.15">
      <c r="B59" s="133"/>
      <c r="C59" s="1261" t="s">
        <v>581</v>
      </c>
      <c r="D59" s="1262"/>
      <c r="E59" s="1263"/>
      <c r="F59" s="1267">
        <v>110</v>
      </c>
      <c r="G59" s="1268">
        <v>165</v>
      </c>
      <c r="H59" s="134">
        <v>268</v>
      </c>
    </row>
    <row r="60" spans="2:8" ht="45.75" customHeight="1" x14ac:dyDescent="0.15">
      <c r="B60" s="133"/>
      <c r="C60" s="1261" t="s">
        <v>582</v>
      </c>
      <c r="D60" s="1262"/>
      <c r="E60" s="1263"/>
      <c r="F60" s="1267">
        <v>100</v>
      </c>
      <c r="G60" s="1268">
        <v>101</v>
      </c>
      <c r="H60" s="134">
        <v>101</v>
      </c>
    </row>
    <row r="61" spans="2:8" ht="45.75" customHeight="1" x14ac:dyDescent="0.15">
      <c r="B61" s="133"/>
      <c r="C61" s="1261" t="s">
        <v>583</v>
      </c>
      <c r="D61" s="1262"/>
      <c r="E61" s="1263"/>
      <c r="F61" s="1267">
        <v>89</v>
      </c>
      <c r="G61" s="1268">
        <v>89</v>
      </c>
      <c r="H61" s="134">
        <v>89</v>
      </c>
    </row>
    <row r="62" spans="2:8" ht="45.75" customHeight="1" thickBot="1" x14ac:dyDescent="0.2">
      <c r="B62" s="135"/>
      <c r="C62" s="1264" t="s">
        <v>584</v>
      </c>
      <c r="D62" s="1265"/>
      <c r="E62" s="1266"/>
      <c r="F62" s="1269">
        <v>54</v>
      </c>
      <c r="G62" s="1270">
        <v>54</v>
      </c>
      <c r="H62" s="136">
        <v>54</v>
      </c>
    </row>
    <row r="63" spans="2:8" ht="52.5" customHeight="1" thickBot="1" x14ac:dyDescent="0.2">
      <c r="B63" s="137"/>
      <c r="C63" s="1253" t="s">
        <v>51</v>
      </c>
      <c r="D63" s="1253"/>
      <c r="E63" s="1254"/>
      <c r="F63" s="138">
        <v>2390</v>
      </c>
      <c r="G63" s="138">
        <v>2535</v>
      </c>
      <c r="H63" s="139">
        <v>2240</v>
      </c>
    </row>
    <row r="64" spans="2:8" ht="15" customHeight="1" x14ac:dyDescent="0.15"/>
  </sheetData>
  <sheetProtection algorithmName="SHA-512" hashValue="U7R3x2BEt38/nHI4ytCd9XyTp0mIEUkp4fjyCBfq/TXcqSAehG7IzMKTeymPg7E2EBzZk2ZKjMyDD1fno90jCw==" saltValue="FudIkp+1iHxyjuXiqeEo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546</v>
      </c>
      <c r="G2" s="153"/>
      <c r="H2" s="154"/>
    </row>
    <row r="3" spans="1:8" x14ac:dyDescent="0.15">
      <c r="A3" s="150" t="s">
        <v>539</v>
      </c>
      <c r="B3" s="155"/>
      <c r="C3" s="156"/>
      <c r="D3" s="157">
        <v>337329</v>
      </c>
      <c r="E3" s="158"/>
      <c r="F3" s="159">
        <v>280458</v>
      </c>
      <c r="G3" s="160"/>
      <c r="H3" s="161"/>
    </row>
    <row r="4" spans="1:8" x14ac:dyDescent="0.15">
      <c r="A4" s="162"/>
      <c r="B4" s="163"/>
      <c r="C4" s="164"/>
      <c r="D4" s="165">
        <v>14447</v>
      </c>
      <c r="E4" s="166"/>
      <c r="F4" s="167">
        <v>127286</v>
      </c>
      <c r="G4" s="168"/>
      <c r="H4" s="169"/>
    </row>
    <row r="5" spans="1:8" x14ac:dyDescent="0.15">
      <c r="A5" s="150" t="s">
        <v>541</v>
      </c>
      <c r="B5" s="155"/>
      <c r="C5" s="156"/>
      <c r="D5" s="157">
        <v>288970</v>
      </c>
      <c r="E5" s="158"/>
      <c r="F5" s="159">
        <v>310300</v>
      </c>
      <c r="G5" s="160"/>
      <c r="H5" s="161"/>
    </row>
    <row r="6" spans="1:8" x14ac:dyDescent="0.15">
      <c r="A6" s="162"/>
      <c r="B6" s="163"/>
      <c r="C6" s="164"/>
      <c r="D6" s="165">
        <v>18306</v>
      </c>
      <c r="E6" s="166"/>
      <c r="F6" s="167">
        <v>157576</v>
      </c>
      <c r="G6" s="168"/>
      <c r="H6" s="169"/>
    </row>
    <row r="7" spans="1:8" x14ac:dyDescent="0.15">
      <c r="A7" s="150" t="s">
        <v>542</v>
      </c>
      <c r="B7" s="155"/>
      <c r="C7" s="156"/>
      <c r="D7" s="157">
        <v>301041</v>
      </c>
      <c r="E7" s="158"/>
      <c r="F7" s="159">
        <v>317319</v>
      </c>
      <c r="G7" s="160"/>
      <c r="H7" s="161"/>
    </row>
    <row r="8" spans="1:8" x14ac:dyDescent="0.15">
      <c r="A8" s="162"/>
      <c r="B8" s="163"/>
      <c r="C8" s="164"/>
      <c r="D8" s="165">
        <v>50482</v>
      </c>
      <c r="E8" s="166"/>
      <c r="F8" s="167">
        <v>164214</v>
      </c>
      <c r="G8" s="168"/>
      <c r="H8" s="169"/>
    </row>
    <row r="9" spans="1:8" x14ac:dyDescent="0.15">
      <c r="A9" s="150" t="s">
        <v>543</v>
      </c>
      <c r="B9" s="155"/>
      <c r="C9" s="156"/>
      <c r="D9" s="157">
        <v>501984</v>
      </c>
      <c r="E9" s="158"/>
      <c r="F9" s="159">
        <v>289738</v>
      </c>
      <c r="G9" s="160"/>
      <c r="H9" s="161"/>
    </row>
    <row r="10" spans="1:8" x14ac:dyDescent="0.15">
      <c r="A10" s="162"/>
      <c r="B10" s="163"/>
      <c r="C10" s="164"/>
      <c r="D10" s="165">
        <v>67833</v>
      </c>
      <c r="E10" s="166"/>
      <c r="F10" s="167">
        <v>156238</v>
      </c>
      <c r="G10" s="168"/>
      <c r="H10" s="169"/>
    </row>
    <row r="11" spans="1:8" x14ac:dyDescent="0.15">
      <c r="A11" s="150" t="s">
        <v>544</v>
      </c>
      <c r="B11" s="155"/>
      <c r="C11" s="156"/>
      <c r="D11" s="157">
        <v>282347</v>
      </c>
      <c r="E11" s="158"/>
      <c r="F11" s="159">
        <v>316937</v>
      </c>
      <c r="G11" s="160"/>
      <c r="H11" s="161"/>
    </row>
    <row r="12" spans="1:8" x14ac:dyDescent="0.15">
      <c r="A12" s="162"/>
      <c r="B12" s="163"/>
      <c r="C12" s="170"/>
      <c r="D12" s="165">
        <v>128810</v>
      </c>
      <c r="E12" s="166"/>
      <c r="F12" s="167">
        <v>199150</v>
      </c>
      <c r="G12" s="168"/>
      <c r="H12" s="169"/>
    </row>
    <row r="13" spans="1:8" x14ac:dyDescent="0.15">
      <c r="A13" s="150"/>
      <c r="B13" s="155"/>
      <c r="C13" s="171"/>
      <c r="D13" s="172">
        <v>342334</v>
      </c>
      <c r="E13" s="173"/>
      <c r="F13" s="174">
        <v>302950</v>
      </c>
      <c r="G13" s="175"/>
      <c r="H13" s="161"/>
    </row>
    <row r="14" spans="1:8" x14ac:dyDescent="0.15">
      <c r="A14" s="162"/>
      <c r="B14" s="163"/>
      <c r="C14" s="164"/>
      <c r="D14" s="165">
        <v>55976</v>
      </c>
      <c r="E14" s="166"/>
      <c r="F14" s="167">
        <v>160893</v>
      </c>
      <c r="G14" s="168"/>
      <c r="H14" s="169"/>
    </row>
    <row r="17" spans="1:11" x14ac:dyDescent="0.15">
      <c r="A17" s="146" t="s">
        <v>53</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54</v>
      </c>
      <c r="B19" s="176">
        <f>ROUND(VALUE(SUBSTITUTE(実質収支比率等に係る経年分析!F$48,"▲","-")),2)</f>
        <v>10.18</v>
      </c>
      <c r="C19" s="176">
        <f>ROUND(VALUE(SUBSTITUTE(実質収支比率等に係る経年分析!G$48,"▲","-")),2)</f>
        <v>10.91</v>
      </c>
      <c r="D19" s="176">
        <f>ROUND(VALUE(SUBSTITUTE(実質収支比率等に係る経年分析!H$48,"▲","-")),2)</f>
        <v>15.27</v>
      </c>
      <c r="E19" s="176">
        <f>ROUND(VALUE(SUBSTITUTE(実質収支比率等に係る経年分析!I$48,"▲","-")),2)</f>
        <v>7.77</v>
      </c>
      <c r="F19" s="176">
        <f>ROUND(VALUE(SUBSTITUTE(実質収支比率等に係る経年分析!J$48,"▲","-")),2)</f>
        <v>15.68</v>
      </c>
    </row>
    <row r="20" spans="1:11" x14ac:dyDescent="0.15">
      <c r="A20" s="176" t="s">
        <v>55</v>
      </c>
      <c r="B20" s="176">
        <f>ROUND(VALUE(SUBSTITUTE(実質収支比率等に係る経年分析!F$47,"▲","-")),2)</f>
        <v>8.92</v>
      </c>
      <c r="C20" s="176">
        <f>ROUND(VALUE(SUBSTITUTE(実質収支比率等に係る経年分析!G$47,"▲","-")),2)</f>
        <v>9</v>
      </c>
      <c r="D20" s="176">
        <f>ROUND(VALUE(SUBSTITUTE(実質収支比率等に係る経年分析!H$47,"▲","-")),2)</f>
        <v>8.9700000000000006</v>
      </c>
      <c r="E20" s="176">
        <f>ROUND(VALUE(SUBSTITUTE(実質収支比率等に係る経年分析!I$47,"▲","-")),2)</f>
        <v>10.85</v>
      </c>
      <c r="F20" s="176">
        <f>ROUND(VALUE(SUBSTITUTE(実質収支比率等に係る経年分析!J$47,"▲","-")),2)</f>
        <v>13.52</v>
      </c>
    </row>
    <row r="21" spans="1:11" x14ac:dyDescent="0.15">
      <c r="A21" s="176" t="s">
        <v>56</v>
      </c>
      <c r="B21" s="176">
        <f>IF(ISNUMBER(VALUE(SUBSTITUTE(実質収支比率等に係る経年分析!F$49,"▲","-"))),ROUND(VALUE(SUBSTITUTE(実質収支比率等に係る経年分析!F$49,"▲","-")),2),NA())</f>
        <v>12.43</v>
      </c>
      <c r="C21" s="176">
        <f>IF(ISNUMBER(VALUE(SUBSTITUTE(実質収支比率等に係る経年分析!G$49,"▲","-"))),ROUND(VALUE(SUBSTITUTE(実質収支比率等に係る経年分析!G$49,"▲","-")),2),NA())</f>
        <v>7.63</v>
      </c>
      <c r="D21" s="176">
        <f>IF(ISNUMBER(VALUE(SUBSTITUTE(実質収支比率等に係る経年分析!H$49,"▲","-"))),ROUND(VALUE(SUBSTITUTE(実質収支比率等に係る経年分析!H$49,"▲","-")),2),NA())</f>
        <v>4.4000000000000004</v>
      </c>
      <c r="E21" s="176">
        <f>IF(ISNUMBER(VALUE(SUBSTITUTE(実質収支比率等に係る経年分析!I$49,"▲","-"))),ROUND(VALUE(SUBSTITUTE(実質収支比率等に係る経年分析!I$49,"▲","-")),2),NA())</f>
        <v>-6.14</v>
      </c>
      <c r="F21" s="176">
        <f>IF(ISNUMBER(VALUE(SUBSTITUTE(実質収支比率等に係る経年分析!J$49,"▲","-"))),ROUND(VALUE(SUBSTITUTE(実質収支比率等に係る経年分析!J$49,"▲","-")),2),NA())</f>
        <v>10.6</v>
      </c>
    </row>
    <row r="24" spans="1:11" x14ac:dyDescent="0.15">
      <c r="A24" s="146" t="s">
        <v>57</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x14ac:dyDescent="0.15">
      <c r="A31" s="177" t="e">
        <f>IF(連結実質赤字比率に係る赤字・黒字の構成分析!C$39="",NA(),連結実質赤字比率に係る赤字・黒字の構成分析!C$39)</f>
        <v>#N/A</v>
      </c>
      <c r="B31" s="177" t="e">
        <f>IF(ROUND(VALUE(SUBSTITUTE(連結実質赤字比率に係る赤字・黒字の構成分析!F$39,"▲", "-")), 2) &lt; 0, ABS(ROUND(VALUE(SUBSTITUTE(連結実質赤字比率に係る赤字・黒字の構成分析!F$39,"▲", "-")), 2)), NA())</f>
        <v>#VALUE!</v>
      </c>
      <c r="C31" s="177" t="e">
        <f>IF(ROUND(VALUE(SUBSTITUTE(連結実質赤字比率に係る赤字・黒字の構成分析!F$39,"▲", "-")), 2) &gt;= 0, ABS(ROUND(VALUE(SUBSTITUTE(連結実質赤字比率に係る赤字・黒字の構成分析!F$39,"▲", "-")), 2)), NA())</f>
        <v>#VALUE!</v>
      </c>
      <c r="D31" s="177" t="e">
        <f>IF(ROUND(VALUE(SUBSTITUTE(連結実質赤字比率に係る赤字・黒字の構成分析!G$39,"▲", "-")), 2) &lt; 0, ABS(ROUND(VALUE(SUBSTITUTE(連結実質赤字比率に係る赤字・黒字の構成分析!G$39,"▲", "-")), 2)), NA())</f>
        <v>#VALUE!</v>
      </c>
      <c r="E31" s="177" t="e">
        <f>IF(ROUND(VALUE(SUBSTITUTE(連結実質赤字比率に係る赤字・黒字の構成分析!G$39,"▲", "-")), 2) &gt;= 0, ABS(ROUND(VALUE(SUBSTITUTE(連結実質赤字比率に係る赤字・黒字の構成分析!G$39,"▲", "-")), 2)), NA())</f>
        <v>#VALUE!</v>
      </c>
      <c r="F31" s="177" t="e">
        <f>IF(ROUND(VALUE(SUBSTITUTE(連結実質赤字比率に係る赤字・黒字の構成分析!H$39,"▲", "-")), 2) &lt; 0, ABS(ROUND(VALUE(SUBSTITUTE(連結実質赤字比率に係る赤字・黒字の構成分析!H$39,"▲", "-")), 2)), NA())</f>
        <v>#VALUE!</v>
      </c>
      <c r="G31" s="177" t="e">
        <f>IF(ROUND(VALUE(SUBSTITUTE(連結実質赤字比率に係る赤字・黒字の構成分析!H$39,"▲", "-")), 2) &gt;= 0, ABS(ROUND(VALUE(SUBSTITUTE(連結実質赤字比率に係る赤字・黒字の構成分析!H$39,"▲", "-")), 2)), NA())</f>
        <v>#VALUE!</v>
      </c>
      <c r="H31" s="177" t="e">
        <f>IF(ROUND(VALUE(SUBSTITUTE(連結実質赤字比率に係る赤字・黒字の構成分析!I$39,"▲", "-")), 2) &lt; 0, ABS(ROUND(VALUE(SUBSTITUTE(連結実質赤字比率に係る赤字・黒字の構成分析!I$39,"▲", "-")), 2)), NA())</f>
        <v>#VALUE!</v>
      </c>
      <c r="I31" s="177" t="e">
        <f>IF(ROUND(VALUE(SUBSTITUTE(連結実質赤字比率に係る赤字・黒字の構成分析!I$39,"▲", "-")), 2) &gt;= 0, ABS(ROUND(VALUE(SUBSTITUTE(連結実質赤字比率に係る赤字・黒字の構成分析!I$39,"▲", "-")), 2)), NA())</f>
        <v>#VALUE!</v>
      </c>
      <c r="J31" s="177" t="e">
        <f>IF(ROUND(VALUE(SUBSTITUTE(連結実質赤字比率に係る赤字・黒字の構成分析!J$39,"▲", "-")), 2) &lt; 0, ABS(ROUND(VALUE(SUBSTITUTE(連結実質赤字比率に係る赤字・黒字の構成分析!J$39,"▲", "-")), 2)), NA())</f>
        <v>#VALUE!</v>
      </c>
      <c r="K31" s="177" t="e">
        <f>IF(ROUND(VALUE(SUBSTITUTE(連結実質赤字比率に係る赤字・黒字の構成分析!J$39,"▲", "-")), 2) &gt;= 0, ABS(ROUND(VALUE(SUBSTITUTE(連結実質赤字比率に係る赤字・黒字の構成分析!J$39,"▲", "-")), 2)), NA())</f>
        <v>#VALUE!</v>
      </c>
    </row>
    <row r="32" spans="1:11" x14ac:dyDescent="0.15">
      <c r="A32" s="177" t="e">
        <f>IF(連結実質赤字比率に係る赤字・黒字の構成分析!C$38="",NA(),連結実質赤字比率に係る赤字・黒字の構成分析!C$38)</f>
        <v>#N/A</v>
      </c>
      <c r="B32" s="177" t="e">
        <f>IF(ROUND(VALUE(SUBSTITUTE(連結実質赤字比率に係る赤字・黒字の構成分析!F$38,"▲", "-")), 2) &lt; 0, ABS(ROUND(VALUE(SUBSTITUTE(連結実質赤字比率に係る赤字・黒字の構成分析!F$38,"▲", "-")), 2)), NA())</f>
        <v>#VALUE!</v>
      </c>
      <c r="C32" s="177" t="e">
        <f>IF(ROUND(VALUE(SUBSTITUTE(連結実質赤字比率に係る赤字・黒字の構成分析!F$38,"▲", "-")), 2) &gt;= 0, ABS(ROUND(VALUE(SUBSTITUTE(連結実質赤字比率に係る赤字・黒字の構成分析!F$38,"▲", "-")), 2)), NA())</f>
        <v>#VALUE!</v>
      </c>
      <c r="D32" s="177" t="e">
        <f>IF(ROUND(VALUE(SUBSTITUTE(連結実質赤字比率に係る赤字・黒字の構成分析!G$38,"▲", "-")), 2) &lt; 0, ABS(ROUND(VALUE(SUBSTITUTE(連結実質赤字比率に係る赤字・黒字の構成分析!G$38,"▲", "-")), 2)), NA())</f>
        <v>#VALUE!</v>
      </c>
      <c r="E32" s="177" t="e">
        <f>IF(ROUND(VALUE(SUBSTITUTE(連結実質赤字比率に係る赤字・黒字の構成分析!G$38,"▲", "-")), 2) &gt;= 0, ABS(ROUND(VALUE(SUBSTITUTE(連結実質赤字比率に係る赤字・黒字の構成分析!G$38,"▲", "-")), 2)), NA())</f>
        <v>#VALUE!</v>
      </c>
      <c r="F32" s="177" t="e">
        <f>IF(ROUND(VALUE(SUBSTITUTE(連結実質赤字比率に係る赤字・黒字の構成分析!H$38,"▲", "-")), 2) &lt; 0, ABS(ROUND(VALUE(SUBSTITUTE(連結実質赤字比率に係る赤字・黒字の構成分析!H$38,"▲", "-")), 2)), NA())</f>
        <v>#VALUE!</v>
      </c>
      <c r="G32" s="177" t="e">
        <f>IF(ROUND(VALUE(SUBSTITUTE(連結実質赤字比率に係る赤字・黒字の構成分析!H$38,"▲", "-")), 2) &gt;= 0, ABS(ROUND(VALUE(SUBSTITUTE(連結実質赤字比率に係る赤字・黒字の構成分析!H$38,"▲", "-")), 2)), NA())</f>
        <v>#VALUE!</v>
      </c>
      <c r="H32" s="177" t="e">
        <f>IF(ROUND(VALUE(SUBSTITUTE(連結実質赤字比率に係る赤字・黒字の構成分析!I$38,"▲", "-")), 2) &lt; 0, ABS(ROUND(VALUE(SUBSTITUTE(連結実質赤字比率に係る赤字・黒字の構成分析!I$38,"▲", "-")), 2)), NA())</f>
        <v>#VALUE!</v>
      </c>
      <c r="I32" s="177" t="e">
        <f>IF(ROUND(VALUE(SUBSTITUTE(連結実質赤字比率に係る赤字・黒字の構成分析!I$38,"▲", "-")), 2) &gt;= 0, ABS(ROUND(VALUE(SUBSTITUTE(連結実質赤字比率に係る赤字・黒字の構成分析!I$38,"▲", "-")), 2)), NA())</f>
        <v>#VALUE!</v>
      </c>
      <c r="J32" s="177" t="e">
        <f>IF(ROUND(VALUE(SUBSTITUTE(連結実質赤字比率に係る赤字・黒字の構成分析!J$38,"▲", "-")), 2) &lt; 0, ABS(ROUND(VALUE(SUBSTITUTE(連結実質赤字比率に係る赤字・黒字の構成分析!J$38,"▲", "-")), 2)), NA())</f>
        <v>#VALUE!</v>
      </c>
      <c r="K32" s="177" t="e">
        <f>IF(ROUND(VALUE(SUBSTITUTE(連結実質赤字比率に係る赤字・黒字の構成分析!J$38,"▲", "-")), 2) &gt;= 0, ABS(ROUND(VALUE(SUBSTITUTE(連結実質赤字比率に係る赤字・黒字の構成分析!J$38,"▲", "-")), 2)), NA())</f>
        <v>#VALUE!</v>
      </c>
    </row>
    <row r="33" spans="1:16" x14ac:dyDescent="0.15">
      <c r="A33" s="177" t="str">
        <f>IF(連結実質赤字比率に係る赤字・黒字の構成分析!C$37="",NA(),連結実質赤字比率に係る赤字・黒字の構成分析!C$37)</f>
        <v>後期高齢者医療特別会計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7.0000000000000007E-2</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0.11</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0.13</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0.11</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0.11</v>
      </c>
    </row>
    <row r="34" spans="1:16" x14ac:dyDescent="0.15">
      <c r="A34" s="177" t="str">
        <f>IF(連結実質赤字比率に係る赤字・黒字の構成分析!C$36="",NA(),連結実質赤字比率に係る赤字・黒字の構成分析!C$36)</f>
        <v>国民健康保険特別会計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1.85</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0.94</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0.06</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0.18</v>
      </c>
    </row>
    <row r="35" spans="1:16" x14ac:dyDescent="0.15">
      <c r="A35" s="177" t="str">
        <f>IF(連結実質赤字比率に係る赤字・黒字の構成分析!C$35="",NA(),連結実質赤字比率に係る赤字・黒字の構成分析!C$35)</f>
        <v>簡易水道特別会計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0.64</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0.52</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0.85</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0.82</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0.19</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10.17</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10.91</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15.26</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7.76</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15.67</v>
      </c>
    </row>
    <row r="39" spans="1:16" x14ac:dyDescent="0.15">
      <c r="A39" s="146" t="s">
        <v>60</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500</v>
      </c>
      <c r="E42" s="178"/>
      <c r="F42" s="178"/>
      <c r="G42" s="178">
        <f>'実質公債費比率（分子）の構造'!L$52</f>
        <v>510</v>
      </c>
      <c r="H42" s="178"/>
      <c r="I42" s="178"/>
      <c r="J42" s="178">
        <f>'実質公債費比率（分子）の構造'!M$52</f>
        <v>539</v>
      </c>
      <c r="K42" s="178"/>
      <c r="L42" s="178"/>
      <c r="M42" s="178">
        <f>'実質公債費比率（分子）の構造'!N$52</f>
        <v>520</v>
      </c>
      <c r="N42" s="178"/>
      <c r="O42" s="178"/>
      <c r="P42" s="178">
        <f>'実質公債費比率（分子）の構造'!O$52</f>
        <v>539</v>
      </c>
    </row>
    <row r="43" spans="1:16" x14ac:dyDescent="0.15">
      <c r="A43" s="178" t="s">
        <v>64</v>
      </c>
      <c r="B43" s="178">
        <f>'実質公債費比率（分子）の構造'!K$51</f>
        <v>0</v>
      </c>
      <c r="C43" s="178"/>
      <c r="D43" s="178"/>
      <c r="E43" s="178">
        <f>'実質公債費比率（分子）の構造'!L$51</f>
        <v>0</v>
      </c>
      <c r="F43" s="178"/>
      <c r="G43" s="178"/>
      <c r="H43" s="178">
        <f>'実質公債費比率（分子）の構造'!M$51</f>
        <v>0</v>
      </c>
      <c r="I43" s="178"/>
      <c r="J43" s="178"/>
      <c r="K43" s="178">
        <f>'実質公債費比率（分子）の構造'!N$51</f>
        <v>0</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33</v>
      </c>
      <c r="C45" s="178"/>
      <c r="D45" s="178"/>
      <c r="E45" s="178">
        <f>'実質公債費比率（分子）の構造'!L$49</f>
        <v>46</v>
      </c>
      <c r="F45" s="178"/>
      <c r="G45" s="178"/>
      <c r="H45" s="178">
        <f>'実質公債費比率（分子）の構造'!M$49</f>
        <v>54</v>
      </c>
      <c r="I45" s="178"/>
      <c r="J45" s="178"/>
      <c r="K45" s="178">
        <f>'実質公債費比率（分子）の構造'!N$49</f>
        <v>59</v>
      </c>
      <c r="L45" s="178"/>
      <c r="M45" s="178"/>
      <c r="N45" s="178">
        <f>'実質公債費比率（分子）の構造'!O$49</f>
        <v>64</v>
      </c>
      <c r="O45" s="178"/>
      <c r="P45" s="178"/>
    </row>
    <row r="46" spans="1:16" x14ac:dyDescent="0.15">
      <c r="A46" s="178" t="s">
        <v>67</v>
      </c>
      <c r="B46" s="178">
        <f>'実質公債費比率（分子）の構造'!K$48</f>
        <v>22</v>
      </c>
      <c r="C46" s="178"/>
      <c r="D46" s="178"/>
      <c r="E46" s="178">
        <f>'実質公債費比率（分子）の構造'!L$48</f>
        <v>23</v>
      </c>
      <c r="F46" s="178"/>
      <c r="G46" s="178"/>
      <c r="H46" s="178">
        <f>'実質公債費比率（分子）の構造'!M$48</f>
        <v>27</v>
      </c>
      <c r="I46" s="178"/>
      <c r="J46" s="178"/>
      <c r="K46" s="178">
        <f>'実質公債費比率（分子）の構造'!N$48</f>
        <v>31</v>
      </c>
      <c r="L46" s="178"/>
      <c r="M46" s="178"/>
      <c r="N46" s="178">
        <f>'実質公債費比率（分子）の構造'!O$48</f>
        <v>35</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599</v>
      </c>
      <c r="C49" s="178"/>
      <c r="D49" s="178"/>
      <c r="E49" s="178">
        <f>'実質公債費比率（分子）の構造'!L$45</f>
        <v>609</v>
      </c>
      <c r="F49" s="178"/>
      <c r="G49" s="178"/>
      <c r="H49" s="178">
        <f>'実質公債費比率（分子）の構造'!M$45</f>
        <v>628</v>
      </c>
      <c r="I49" s="178"/>
      <c r="J49" s="178"/>
      <c r="K49" s="178">
        <f>'実質公債費比率（分子）の構造'!N$45</f>
        <v>585</v>
      </c>
      <c r="L49" s="178"/>
      <c r="M49" s="178"/>
      <c r="N49" s="178">
        <f>'実質公債費比率（分子）の構造'!O$45</f>
        <v>615</v>
      </c>
      <c r="O49" s="178"/>
      <c r="P49" s="178"/>
    </row>
    <row r="50" spans="1:16" x14ac:dyDescent="0.15">
      <c r="A50" s="178" t="s">
        <v>71</v>
      </c>
      <c r="B50" s="178" t="e">
        <f>NA()</f>
        <v>#N/A</v>
      </c>
      <c r="C50" s="178">
        <f>IF(ISNUMBER('実質公債費比率（分子）の構造'!K$53),'実質公債費比率（分子）の構造'!K$53,NA())</f>
        <v>154</v>
      </c>
      <c r="D50" s="178" t="e">
        <f>NA()</f>
        <v>#N/A</v>
      </c>
      <c r="E50" s="178" t="e">
        <f>NA()</f>
        <v>#N/A</v>
      </c>
      <c r="F50" s="178">
        <f>IF(ISNUMBER('実質公債費比率（分子）の構造'!L$53),'実質公債費比率（分子）の構造'!L$53,NA())</f>
        <v>168</v>
      </c>
      <c r="G50" s="178" t="e">
        <f>NA()</f>
        <v>#N/A</v>
      </c>
      <c r="H50" s="178" t="e">
        <f>NA()</f>
        <v>#N/A</v>
      </c>
      <c r="I50" s="178">
        <f>IF(ISNUMBER('実質公債費比率（分子）の構造'!M$53),'実質公債費比率（分子）の構造'!M$53,NA())</f>
        <v>170</v>
      </c>
      <c r="J50" s="178" t="e">
        <f>NA()</f>
        <v>#N/A</v>
      </c>
      <c r="K50" s="178" t="e">
        <f>NA()</f>
        <v>#N/A</v>
      </c>
      <c r="L50" s="178">
        <f>IF(ISNUMBER('実質公債費比率（分子）の構造'!N$53),'実質公債費比率（分子）の構造'!N$53,NA())</f>
        <v>155</v>
      </c>
      <c r="M50" s="178" t="e">
        <f>NA()</f>
        <v>#N/A</v>
      </c>
      <c r="N50" s="178" t="e">
        <f>NA()</f>
        <v>#N/A</v>
      </c>
      <c r="O50" s="178">
        <f>IF(ISNUMBER('実質公債費比率（分子）の構造'!O$53),'実質公債費比率（分子）の構造'!O$53,NA())</f>
        <v>175</v>
      </c>
      <c r="P50" s="178" t="e">
        <f>NA()</f>
        <v>#N/A</v>
      </c>
    </row>
    <row r="53" spans="1:16" x14ac:dyDescent="0.15">
      <c r="A53" s="146" t="s">
        <v>72</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4436</v>
      </c>
      <c r="E56" s="177"/>
      <c r="F56" s="177"/>
      <c r="G56" s="177">
        <f>'将来負担比率（分子）の構造'!J$52</f>
        <v>4698</v>
      </c>
      <c r="H56" s="177"/>
      <c r="I56" s="177"/>
      <c r="J56" s="177">
        <f>'将来負担比率（分子）の構造'!K$52</f>
        <v>4643</v>
      </c>
      <c r="K56" s="177"/>
      <c r="L56" s="177"/>
      <c r="M56" s="177">
        <f>'将来負担比率（分子）の構造'!L$52</f>
        <v>4743</v>
      </c>
      <c r="N56" s="177"/>
      <c r="O56" s="177"/>
      <c r="P56" s="177">
        <f>'将来負担比率（分子）の構造'!M$52</f>
        <v>4634</v>
      </c>
    </row>
    <row r="57" spans="1:16" x14ac:dyDescent="0.15">
      <c r="A57" s="177" t="s">
        <v>42</v>
      </c>
      <c r="B57" s="177"/>
      <c r="C57" s="177"/>
      <c r="D57" s="177">
        <f>'将来負担比率（分子）の構造'!I$51</f>
        <v>261</v>
      </c>
      <c r="E57" s="177"/>
      <c r="F57" s="177"/>
      <c r="G57" s="177">
        <f>'将来負担比率（分子）の構造'!J$51</f>
        <v>250</v>
      </c>
      <c r="H57" s="177"/>
      <c r="I57" s="177"/>
      <c r="J57" s="177">
        <f>'将来負担比率（分子）の構造'!K$51</f>
        <v>291</v>
      </c>
      <c r="K57" s="177"/>
      <c r="L57" s="177"/>
      <c r="M57" s="177">
        <f>'将来負担比率（分子）の構造'!L$51</f>
        <v>391</v>
      </c>
      <c r="N57" s="177"/>
      <c r="O57" s="177"/>
      <c r="P57" s="177">
        <f>'将来負担比率（分子）の構造'!M$51</f>
        <v>377</v>
      </c>
    </row>
    <row r="58" spans="1:16" x14ac:dyDescent="0.15">
      <c r="A58" s="177" t="s">
        <v>41</v>
      </c>
      <c r="B58" s="177"/>
      <c r="C58" s="177"/>
      <c r="D58" s="177">
        <f>'将来負担比率（分子）の構造'!I$50</f>
        <v>2063</v>
      </c>
      <c r="E58" s="177"/>
      <c r="F58" s="177"/>
      <c r="G58" s="177">
        <f>'将来負担比率（分子）の構造'!J$50</f>
        <v>2168</v>
      </c>
      <c r="H58" s="177"/>
      <c r="I58" s="177"/>
      <c r="J58" s="177">
        <f>'将来負担比率（分子）の構造'!K$50</f>
        <v>2252</v>
      </c>
      <c r="K58" s="177"/>
      <c r="L58" s="177"/>
      <c r="M58" s="177">
        <f>'将来負担比率（分子）の構造'!L$50</f>
        <v>2340</v>
      </c>
      <c r="N58" s="177"/>
      <c r="O58" s="177"/>
      <c r="P58" s="177">
        <f>'将来負担比率（分子）の構造'!M$50</f>
        <v>1954</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35</v>
      </c>
      <c r="B62" s="177">
        <f>'将来負担比率（分子）の構造'!I$45</f>
        <v>263</v>
      </c>
      <c r="C62" s="177"/>
      <c r="D62" s="177"/>
      <c r="E62" s="177">
        <f>'将来負担比率（分子）の構造'!J$45</f>
        <v>226</v>
      </c>
      <c r="F62" s="177"/>
      <c r="G62" s="177"/>
      <c r="H62" s="177">
        <f>'将来負担比率（分子）の構造'!K$45</f>
        <v>251</v>
      </c>
      <c r="I62" s="177"/>
      <c r="J62" s="177"/>
      <c r="K62" s="177">
        <f>'将来負担比率（分子）の構造'!L$45</f>
        <v>60</v>
      </c>
      <c r="L62" s="177"/>
      <c r="M62" s="177"/>
      <c r="N62" s="177">
        <f>'将来負担比率（分子）の構造'!M$45</f>
        <v>112</v>
      </c>
      <c r="O62" s="177"/>
      <c r="P62" s="177"/>
    </row>
    <row r="63" spans="1:16" x14ac:dyDescent="0.15">
      <c r="A63" s="177" t="s">
        <v>34</v>
      </c>
      <c r="B63" s="177">
        <f>'将来負担比率（分子）の構造'!I$44</f>
        <v>395</v>
      </c>
      <c r="C63" s="177"/>
      <c r="D63" s="177"/>
      <c r="E63" s="177">
        <f>'将来負担比率（分子）の構造'!J$44</f>
        <v>501</v>
      </c>
      <c r="F63" s="177"/>
      <c r="G63" s="177"/>
      <c r="H63" s="177">
        <f>'将来負担比率（分子）の構造'!K$44</f>
        <v>407</v>
      </c>
      <c r="I63" s="177"/>
      <c r="J63" s="177"/>
      <c r="K63" s="177">
        <f>'将来負担比率（分子）の構造'!L$44</f>
        <v>346</v>
      </c>
      <c r="L63" s="177"/>
      <c r="M63" s="177"/>
      <c r="N63" s="177">
        <f>'将来負担比率（分子）の構造'!M$44</f>
        <v>278</v>
      </c>
      <c r="O63" s="177"/>
      <c r="P63" s="177"/>
    </row>
    <row r="64" spans="1:16" x14ac:dyDescent="0.15">
      <c r="A64" s="177" t="s">
        <v>33</v>
      </c>
      <c r="B64" s="177">
        <f>'将来負担比率（分子）の構造'!I$43</f>
        <v>469</v>
      </c>
      <c r="C64" s="177"/>
      <c r="D64" s="177"/>
      <c r="E64" s="177">
        <f>'将来負担比率（分子）の構造'!J$43</f>
        <v>487</v>
      </c>
      <c r="F64" s="177"/>
      <c r="G64" s="177"/>
      <c r="H64" s="177">
        <f>'将来負担比率（分子）の構造'!K$43</f>
        <v>474</v>
      </c>
      <c r="I64" s="177"/>
      <c r="J64" s="177"/>
      <c r="K64" s="177">
        <f>'将来負担比率（分子）の構造'!L$43</f>
        <v>462</v>
      </c>
      <c r="L64" s="177"/>
      <c r="M64" s="177"/>
      <c r="N64" s="177">
        <f>'将来負担比率（分子）の構造'!M$43</f>
        <v>425</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5587</v>
      </c>
      <c r="C66" s="177"/>
      <c r="D66" s="177"/>
      <c r="E66" s="177">
        <f>'将来負担比率（分子）の構造'!J$41</f>
        <v>5735</v>
      </c>
      <c r="F66" s="177"/>
      <c r="G66" s="177"/>
      <c r="H66" s="177">
        <f>'将来負担比率（分子）の構造'!K$41</f>
        <v>5765</v>
      </c>
      <c r="I66" s="177"/>
      <c r="J66" s="177"/>
      <c r="K66" s="177">
        <f>'将来負担比率（分子）の構造'!L$41</f>
        <v>6101</v>
      </c>
      <c r="L66" s="177"/>
      <c r="M66" s="177"/>
      <c r="N66" s="177">
        <f>'将来負担比率（分子）の構造'!M$41</f>
        <v>6033</v>
      </c>
      <c r="O66" s="177"/>
      <c r="P66" s="177"/>
    </row>
    <row r="67" spans="1:16" x14ac:dyDescent="0.15">
      <c r="A67" s="177" t="s">
        <v>75</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76</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77</v>
      </c>
      <c r="B72" s="181">
        <f>基金残高に係る経年分析!F55</f>
        <v>273</v>
      </c>
      <c r="C72" s="181">
        <f>基金残高に係る経年分析!G55</f>
        <v>324</v>
      </c>
      <c r="D72" s="181">
        <f>基金残高に係る経年分析!H55</f>
        <v>404</v>
      </c>
    </row>
    <row r="73" spans="1:16" x14ac:dyDescent="0.15">
      <c r="A73" s="180" t="s">
        <v>78</v>
      </c>
      <c r="B73" s="181">
        <f>基金残高に係る経年分析!F56</f>
        <v>255</v>
      </c>
      <c r="C73" s="181">
        <f>基金残高に係る経年分析!G56</f>
        <v>255</v>
      </c>
      <c r="D73" s="181">
        <f>基金残高に係る経年分析!H56</f>
        <v>255</v>
      </c>
    </row>
    <row r="74" spans="1:16" x14ac:dyDescent="0.15">
      <c r="A74" s="180" t="s">
        <v>79</v>
      </c>
      <c r="B74" s="181">
        <f>基金残高に係る経年分析!F57</f>
        <v>1862</v>
      </c>
      <c r="C74" s="181">
        <f>基金残高に係る経年分析!G57</f>
        <v>1956</v>
      </c>
      <c r="D74" s="181">
        <f>基金残高に係る経年分析!H57</f>
        <v>1581</v>
      </c>
    </row>
  </sheetData>
  <sheetProtection algorithmName="SHA-512" hashValue="4efhkN8mxaZ71RX8rFAqggB1UVMScKSRKNbqoJsmMLUmwXDx2KKmEayBiJf0HfCrhI7TiLe8StuZTrY5kuWoIA==" saltValue="Nm3Jqd7HzAd4kYQWzxkM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O28"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17" t="s">
        <v>210</v>
      </c>
      <c r="DI1" s="618"/>
      <c r="DJ1" s="618"/>
      <c r="DK1" s="618"/>
      <c r="DL1" s="618"/>
      <c r="DM1" s="618"/>
      <c r="DN1" s="619"/>
      <c r="DO1" s="222"/>
      <c r="DP1" s="617" t="s">
        <v>211</v>
      </c>
      <c r="DQ1" s="618"/>
      <c r="DR1" s="618"/>
      <c r="DS1" s="618"/>
      <c r="DT1" s="618"/>
      <c r="DU1" s="618"/>
      <c r="DV1" s="618"/>
      <c r="DW1" s="618"/>
      <c r="DX1" s="618"/>
      <c r="DY1" s="618"/>
      <c r="DZ1" s="618"/>
      <c r="EA1" s="618"/>
      <c r="EB1" s="618"/>
      <c r="EC1" s="619"/>
      <c r="ED1" s="220"/>
      <c r="EE1" s="220"/>
      <c r="EF1" s="220"/>
      <c r="EG1" s="220"/>
      <c r="EH1" s="220"/>
      <c r="EI1" s="220"/>
      <c r="EJ1" s="220"/>
      <c r="EK1" s="220"/>
      <c r="EL1" s="220"/>
      <c r="EM1" s="220"/>
    </row>
    <row r="2" spans="2:143" ht="22.5" customHeight="1" x14ac:dyDescent="0.15">
      <c r="B2" s="223" t="s">
        <v>212</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6" customFormat="1" ht="11.25" customHeight="1" x14ac:dyDescent="0.15">
      <c r="B5" s="627" t="s">
        <v>223</v>
      </c>
      <c r="C5" s="628"/>
      <c r="D5" s="628"/>
      <c r="E5" s="628"/>
      <c r="F5" s="628"/>
      <c r="G5" s="628"/>
      <c r="H5" s="628"/>
      <c r="I5" s="628"/>
      <c r="J5" s="628"/>
      <c r="K5" s="628"/>
      <c r="L5" s="628"/>
      <c r="M5" s="628"/>
      <c r="N5" s="628"/>
      <c r="O5" s="628"/>
      <c r="P5" s="628"/>
      <c r="Q5" s="629"/>
      <c r="R5" s="630">
        <v>655417</v>
      </c>
      <c r="S5" s="631"/>
      <c r="T5" s="631"/>
      <c r="U5" s="631"/>
      <c r="V5" s="631"/>
      <c r="W5" s="631"/>
      <c r="X5" s="631"/>
      <c r="Y5" s="632"/>
      <c r="Z5" s="633">
        <v>10.7</v>
      </c>
      <c r="AA5" s="633"/>
      <c r="AB5" s="633"/>
      <c r="AC5" s="633"/>
      <c r="AD5" s="634">
        <v>655231</v>
      </c>
      <c r="AE5" s="634"/>
      <c r="AF5" s="634"/>
      <c r="AG5" s="634"/>
      <c r="AH5" s="634"/>
      <c r="AI5" s="634"/>
      <c r="AJ5" s="634"/>
      <c r="AK5" s="634"/>
      <c r="AL5" s="635">
        <v>21.7</v>
      </c>
      <c r="AM5" s="636"/>
      <c r="AN5" s="636"/>
      <c r="AO5" s="637"/>
      <c r="AP5" s="627" t="s">
        <v>224</v>
      </c>
      <c r="AQ5" s="628"/>
      <c r="AR5" s="628"/>
      <c r="AS5" s="628"/>
      <c r="AT5" s="628"/>
      <c r="AU5" s="628"/>
      <c r="AV5" s="628"/>
      <c r="AW5" s="628"/>
      <c r="AX5" s="628"/>
      <c r="AY5" s="628"/>
      <c r="AZ5" s="628"/>
      <c r="BA5" s="628"/>
      <c r="BB5" s="628"/>
      <c r="BC5" s="628"/>
      <c r="BD5" s="628"/>
      <c r="BE5" s="628"/>
      <c r="BF5" s="629"/>
      <c r="BG5" s="641">
        <v>655417</v>
      </c>
      <c r="BH5" s="642"/>
      <c r="BI5" s="642"/>
      <c r="BJ5" s="642"/>
      <c r="BK5" s="642"/>
      <c r="BL5" s="642"/>
      <c r="BM5" s="642"/>
      <c r="BN5" s="643"/>
      <c r="BO5" s="644">
        <v>100</v>
      </c>
      <c r="BP5" s="644"/>
      <c r="BQ5" s="644"/>
      <c r="BR5" s="644"/>
      <c r="BS5" s="645" t="s">
        <v>225</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217</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31297</v>
      </c>
      <c r="S6" s="642"/>
      <c r="T6" s="642"/>
      <c r="U6" s="642"/>
      <c r="V6" s="642"/>
      <c r="W6" s="642"/>
      <c r="X6" s="642"/>
      <c r="Y6" s="643"/>
      <c r="Z6" s="644">
        <v>0.5</v>
      </c>
      <c r="AA6" s="644"/>
      <c r="AB6" s="644"/>
      <c r="AC6" s="644"/>
      <c r="AD6" s="645">
        <v>31297</v>
      </c>
      <c r="AE6" s="645"/>
      <c r="AF6" s="645"/>
      <c r="AG6" s="645"/>
      <c r="AH6" s="645"/>
      <c r="AI6" s="645"/>
      <c r="AJ6" s="645"/>
      <c r="AK6" s="645"/>
      <c r="AL6" s="646">
        <v>1</v>
      </c>
      <c r="AM6" s="647"/>
      <c r="AN6" s="647"/>
      <c r="AO6" s="648"/>
      <c r="AP6" s="638" t="s">
        <v>230</v>
      </c>
      <c r="AQ6" s="639"/>
      <c r="AR6" s="639"/>
      <c r="AS6" s="639"/>
      <c r="AT6" s="639"/>
      <c r="AU6" s="639"/>
      <c r="AV6" s="639"/>
      <c r="AW6" s="639"/>
      <c r="AX6" s="639"/>
      <c r="AY6" s="639"/>
      <c r="AZ6" s="639"/>
      <c r="BA6" s="639"/>
      <c r="BB6" s="639"/>
      <c r="BC6" s="639"/>
      <c r="BD6" s="639"/>
      <c r="BE6" s="639"/>
      <c r="BF6" s="640"/>
      <c r="BG6" s="641">
        <v>655417</v>
      </c>
      <c r="BH6" s="642"/>
      <c r="BI6" s="642"/>
      <c r="BJ6" s="642"/>
      <c r="BK6" s="642"/>
      <c r="BL6" s="642"/>
      <c r="BM6" s="642"/>
      <c r="BN6" s="643"/>
      <c r="BO6" s="644">
        <v>100</v>
      </c>
      <c r="BP6" s="644"/>
      <c r="BQ6" s="644"/>
      <c r="BR6" s="644"/>
      <c r="BS6" s="645" t="s">
        <v>231</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65829</v>
      </c>
      <c r="CS6" s="642"/>
      <c r="CT6" s="642"/>
      <c r="CU6" s="642"/>
      <c r="CV6" s="642"/>
      <c r="CW6" s="642"/>
      <c r="CX6" s="642"/>
      <c r="CY6" s="643"/>
      <c r="CZ6" s="635">
        <v>1.2</v>
      </c>
      <c r="DA6" s="636"/>
      <c r="DB6" s="636"/>
      <c r="DC6" s="655"/>
      <c r="DD6" s="650" t="s">
        <v>231</v>
      </c>
      <c r="DE6" s="642"/>
      <c r="DF6" s="642"/>
      <c r="DG6" s="642"/>
      <c r="DH6" s="642"/>
      <c r="DI6" s="642"/>
      <c r="DJ6" s="642"/>
      <c r="DK6" s="642"/>
      <c r="DL6" s="642"/>
      <c r="DM6" s="642"/>
      <c r="DN6" s="642"/>
      <c r="DO6" s="642"/>
      <c r="DP6" s="643"/>
      <c r="DQ6" s="650">
        <v>65829</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157</v>
      </c>
      <c r="S7" s="642"/>
      <c r="T7" s="642"/>
      <c r="U7" s="642"/>
      <c r="V7" s="642"/>
      <c r="W7" s="642"/>
      <c r="X7" s="642"/>
      <c r="Y7" s="643"/>
      <c r="Z7" s="644">
        <v>0</v>
      </c>
      <c r="AA7" s="644"/>
      <c r="AB7" s="644"/>
      <c r="AC7" s="644"/>
      <c r="AD7" s="645">
        <v>157</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154190</v>
      </c>
      <c r="BH7" s="642"/>
      <c r="BI7" s="642"/>
      <c r="BJ7" s="642"/>
      <c r="BK7" s="642"/>
      <c r="BL7" s="642"/>
      <c r="BM7" s="642"/>
      <c r="BN7" s="643"/>
      <c r="BO7" s="644">
        <v>23.5</v>
      </c>
      <c r="BP7" s="644"/>
      <c r="BQ7" s="644"/>
      <c r="BR7" s="644"/>
      <c r="BS7" s="645" t="s">
        <v>225</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1703447</v>
      </c>
      <c r="CS7" s="642"/>
      <c r="CT7" s="642"/>
      <c r="CU7" s="642"/>
      <c r="CV7" s="642"/>
      <c r="CW7" s="642"/>
      <c r="CX7" s="642"/>
      <c r="CY7" s="643"/>
      <c r="CZ7" s="644">
        <v>30.3</v>
      </c>
      <c r="DA7" s="644"/>
      <c r="DB7" s="644"/>
      <c r="DC7" s="644"/>
      <c r="DD7" s="650">
        <v>639962</v>
      </c>
      <c r="DE7" s="642"/>
      <c r="DF7" s="642"/>
      <c r="DG7" s="642"/>
      <c r="DH7" s="642"/>
      <c r="DI7" s="642"/>
      <c r="DJ7" s="642"/>
      <c r="DK7" s="642"/>
      <c r="DL7" s="642"/>
      <c r="DM7" s="642"/>
      <c r="DN7" s="642"/>
      <c r="DO7" s="642"/>
      <c r="DP7" s="643"/>
      <c r="DQ7" s="650">
        <v>694135</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559</v>
      </c>
      <c r="S8" s="642"/>
      <c r="T8" s="642"/>
      <c r="U8" s="642"/>
      <c r="V8" s="642"/>
      <c r="W8" s="642"/>
      <c r="X8" s="642"/>
      <c r="Y8" s="643"/>
      <c r="Z8" s="644">
        <v>0</v>
      </c>
      <c r="AA8" s="644"/>
      <c r="AB8" s="644"/>
      <c r="AC8" s="644"/>
      <c r="AD8" s="645">
        <v>559</v>
      </c>
      <c r="AE8" s="645"/>
      <c r="AF8" s="645"/>
      <c r="AG8" s="645"/>
      <c r="AH8" s="645"/>
      <c r="AI8" s="645"/>
      <c r="AJ8" s="645"/>
      <c r="AK8" s="645"/>
      <c r="AL8" s="646">
        <v>0</v>
      </c>
      <c r="AM8" s="647"/>
      <c r="AN8" s="647"/>
      <c r="AO8" s="648"/>
      <c r="AP8" s="638" t="s">
        <v>237</v>
      </c>
      <c r="AQ8" s="639"/>
      <c r="AR8" s="639"/>
      <c r="AS8" s="639"/>
      <c r="AT8" s="639"/>
      <c r="AU8" s="639"/>
      <c r="AV8" s="639"/>
      <c r="AW8" s="639"/>
      <c r="AX8" s="639"/>
      <c r="AY8" s="639"/>
      <c r="AZ8" s="639"/>
      <c r="BA8" s="639"/>
      <c r="BB8" s="639"/>
      <c r="BC8" s="639"/>
      <c r="BD8" s="639"/>
      <c r="BE8" s="639"/>
      <c r="BF8" s="640"/>
      <c r="BG8" s="641">
        <v>6246</v>
      </c>
      <c r="BH8" s="642"/>
      <c r="BI8" s="642"/>
      <c r="BJ8" s="642"/>
      <c r="BK8" s="642"/>
      <c r="BL8" s="642"/>
      <c r="BM8" s="642"/>
      <c r="BN8" s="643"/>
      <c r="BO8" s="644">
        <v>1</v>
      </c>
      <c r="BP8" s="644"/>
      <c r="BQ8" s="644"/>
      <c r="BR8" s="644"/>
      <c r="BS8" s="650" t="s">
        <v>231</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624238</v>
      </c>
      <c r="CS8" s="642"/>
      <c r="CT8" s="642"/>
      <c r="CU8" s="642"/>
      <c r="CV8" s="642"/>
      <c r="CW8" s="642"/>
      <c r="CX8" s="642"/>
      <c r="CY8" s="643"/>
      <c r="CZ8" s="644">
        <v>11.1</v>
      </c>
      <c r="DA8" s="644"/>
      <c r="DB8" s="644"/>
      <c r="DC8" s="644"/>
      <c r="DD8" s="650">
        <v>11550</v>
      </c>
      <c r="DE8" s="642"/>
      <c r="DF8" s="642"/>
      <c r="DG8" s="642"/>
      <c r="DH8" s="642"/>
      <c r="DI8" s="642"/>
      <c r="DJ8" s="642"/>
      <c r="DK8" s="642"/>
      <c r="DL8" s="642"/>
      <c r="DM8" s="642"/>
      <c r="DN8" s="642"/>
      <c r="DO8" s="642"/>
      <c r="DP8" s="643"/>
      <c r="DQ8" s="650">
        <v>304279</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390</v>
      </c>
      <c r="S9" s="642"/>
      <c r="T9" s="642"/>
      <c r="U9" s="642"/>
      <c r="V9" s="642"/>
      <c r="W9" s="642"/>
      <c r="X9" s="642"/>
      <c r="Y9" s="643"/>
      <c r="Z9" s="644">
        <v>0</v>
      </c>
      <c r="AA9" s="644"/>
      <c r="AB9" s="644"/>
      <c r="AC9" s="644"/>
      <c r="AD9" s="645">
        <v>390</v>
      </c>
      <c r="AE9" s="645"/>
      <c r="AF9" s="645"/>
      <c r="AG9" s="645"/>
      <c r="AH9" s="645"/>
      <c r="AI9" s="645"/>
      <c r="AJ9" s="645"/>
      <c r="AK9" s="645"/>
      <c r="AL9" s="646">
        <v>0</v>
      </c>
      <c r="AM9" s="647"/>
      <c r="AN9" s="647"/>
      <c r="AO9" s="648"/>
      <c r="AP9" s="638" t="s">
        <v>240</v>
      </c>
      <c r="AQ9" s="639"/>
      <c r="AR9" s="639"/>
      <c r="AS9" s="639"/>
      <c r="AT9" s="639"/>
      <c r="AU9" s="639"/>
      <c r="AV9" s="639"/>
      <c r="AW9" s="639"/>
      <c r="AX9" s="639"/>
      <c r="AY9" s="639"/>
      <c r="AZ9" s="639"/>
      <c r="BA9" s="639"/>
      <c r="BB9" s="639"/>
      <c r="BC9" s="639"/>
      <c r="BD9" s="639"/>
      <c r="BE9" s="639"/>
      <c r="BF9" s="640"/>
      <c r="BG9" s="641">
        <v>118686</v>
      </c>
      <c r="BH9" s="642"/>
      <c r="BI9" s="642"/>
      <c r="BJ9" s="642"/>
      <c r="BK9" s="642"/>
      <c r="BL9" s="642"/>
      <c r="BM9" s="642"/>
      <c r="BN9" s="643"/>
      <c r="BO9" s="644">
        <v>18.100000000000001</v>
      </c>
      <c r="BP9" s="644"/>
      <c r="BQ9" s="644"/>
      <c r="BR9" s="644"/>
      <c r="BS9" s="650" t="s">
        <v>231</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418878</v>
      </c>
      <c r="CS9" s="642"/>
      <c r="CT9" s="642"/>
      <c r="CU9" s="642"/>
      <c r="CV9" s="642"/>
      <c r="CW9" s="642"/>
      <c r="CX9" s="642"/>
      <c r="CY9" s="643"/>
      <c r="CZ9" s="644">
        <v>7.5</v>
      </c>
      <c r="DA9" s="644"/>
      <c r="DB9" s="644"/>
      <c r="DC9" s="644"/>
      <c r="DD9" s="650" t="s">
        <v>231</v>
      </c>
      <c r="DE9" s="642"/>
      <c r="DF9" s="642"/>
      <c r="DG9" s="642"/>
      <c r="DH9" s="642"/>
      <c r="DI9" s="642"/>
      <c r="DJ9" s="642"/>
      <c r="DK9" s="642"/>
      <c r="DL9" s="642"/>
      <c r="DM9" s="642"/>
      <c r="DN9" s="642"/>
      <c r="DO9" s="642"/>
      <c r="DP9" s="643"/>
      <c r="DQ9" s="650">
        <v>357793</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225</v>
      </c>
      <c r="S10" s="642"/>
      <c r="T10" s="642"/>
      <c r="U10" s="642"/>
      <c r="V10" s="642"/>
      <c r="W10" s="642"/>
      <c r="X10" s="642"/>
      <c r="Y10" s="643"/>
      <c r="Z10" s="644" t="s">
        <v>231</v>
      </c>
      <c r="AA10" s="644"/>
      <c r="AB10" s="644"/>
      <c r="AC10" s="644"/>
      <c r="AD10" s="645" t="s">
        <v>225</v>
      </c>
      <c r="AE10" s="645"/>
      <c r="AF10" s="645"/>
      <c r="AG10" s="645"/>
      <c r="AH10" s="645"/>
      <c r="AI10" s="645"/>
      <c r="AJ10" s="645"/>
      <c r="AK10" s="645"/>
      <c r="AL10" s="646" t="s">
        <v>231</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9459</v>
      </c>
      <c r="BH10" s="642"/>
      <c r="BI10" s="642"/>
      <c r="BJ10" s="642"/>
      <c r="BK10" s="642"/>
      <c r="BL10" s="642"/>
      <c r="BM10" s="642"/>
      <c r="BN10" s="643"/>
      <c r="BO10" s="644">
        <v>1.4</v>
      </c>
      <c r="BP10" s="644"/>
      <c r="BQ10" s="644"/>
      <c r="BR10" s="644"/>
      <c r="BS10" s="650" t="s">
        <v>225</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t="s">
        <v>225</v>
      </c>
      <c r="CS10" s="642"/>
      <c r="CT10" s="642"/>
      <c r="CU10" s="642"/>
      <c r="CV10" s="642"/>
      <c r="CW10" s="642"/>
      <c r="CX10" s="642"/>
      <c r="CY10" s="643"/>
      <c r="CZ10" s="644" t="s">
        <v>231</v>
      </c>
      <c r="DA10" s="644"/>
      <c r="DB10" s="644"/>
      <c r="DC10" s="644"/>
      <c r="DD10" s="650" t="s">
        <v>225</v>
      </c>
      <c r="DE10" s="642"/>
      <c r="DF10" s="642"/>
      <c r="DG10" s="642"/>
      <c r="DH10" s="642"/>
      <c r="DI10" s="642"/>
      <c r="DJ10" s="642"/>
      <c r="DK10" s="642"/>
      <c r="DL10" s="642"/>
      <c r="DM10" s="642"/>
      <c r="DN10" s="642"/>
      <c r="DO10" s="642"/>
      <c r="DP10" s="643"/>
      <c r="DQ10" s="650" t="s">
        <v>225</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v>79579</v>
      </c>
      <c r="S11" s="642"/>
      <c r="T11" s="642"/>
      <c r="U11" s="642"/>
      <c r="V11" s="642"/>
      <c r="W11" s="642"/>
      <c r="X11" s="642"/>
      <c r="Y11" s="643"/>
      <c r="Z11" s="646">
        <v>1.3</v>
      </c>
      <c r="AA11" s="647"/>
      <c r="AB11" s="647"/>
      <c r="AC11" s="659"/>
      <c r="AD11" s="650">
        <v>79579</v>
      </c>
      <c r="AE11" s="642"/>
      <c r="AF11" s="642"/>
      <c r="AG11" s="642"/>
      <c r="AH11" s="642"/>
      <c r="AI11" s="642"/>
      <c r="AJ11" s="642"/>
      <c r="AK11" s="643"/>
      <c r="AL11" s="646">
        <v>2.6</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19799</v>
      </c>
      <c r="BH11" s="642"/>
      <c r="BI11" s="642"/>
      <c r="BJ11" s="642"/>
      <c r="BK11" s="642"/>
      <c r="BL11" s="642"/>
      <c r="BM11" s="642"/>
      <c r="BN11" s="643"/>
      <c r="BO11" s="644">
        <v>3</v>
      </c>
      <c r="BP11" s="644"/>
      <c r="BQ11" s="644"/>
      <c r="BR11" s="644"/>
      <c r="BS11" s="650" t="s">
        <v>225</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389864</v>
      </c>
      <c r="CS11" s="642"/>
      <c r="CT11" s="642"/>
      <c r="CU11" s="642"/>
      <c r="CV11" s="642"/>
      <c r="CW11" s="642"/>
      <c r="CX11" s="642"/>
      <c r="CY11" s="643"/>
      <c r="CZ11" s="644">
        <v>6.9</v>
      </c>
      <c r="DA11" s="644"/>
      <c r="DB11" s="644"/>
      <c r="DC11" s="644"/>
      <c r="DD11" s="650">
        <v>32850</v>
      </c>
      <c r="DE11" s="642"/>
      <c r="DF11" s="642"/>
      <c r="DG11" s="642"/>
      <c r="DH11" s="642"/>
      <c r="DI11" s="642"/>
      <c r="DJ11" s="642"/>
      <c r="DK11" s="642"/>
      <c r="DL11" s="642"/>
      <c r="DM11" s="642"/>
      <c r="DN11" s="642"/>
      <c r="DO11" s="642"/>
      <c r="DP11" s="643"/>
      <c r="DQ11" s="650">
        <v>176983</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t="s">
        <v>225</v>
      </c>
      <c r="S12" s="642"/>
      <c r="T12" s="642"/>
      <c r="U12" s="642"/>
      <c r="V12" s="642"/>
      <c r="W12" s="642"/>
      <c r="X12" s="642"/>
      <c r="Y12" s="643"/>
      <c r="Z12" s="644" t="s">
        <v>231</v>
      </c>
      <c r="AA12" s="644"/>
      <c r="AB12" s="644"/>
      <c r="AC12" s="644"/>
      <c r="AD12" s="645" t="s">
        <v>225</v>
      </c>
      <c r="AE12" s="645"/>
      <c r="AF12" s="645"/>
      <c r="AG12" s="645"/>
      <c r="AH12" s="645"/>
      <c r="AI12" s="645"/>
      <c r="AJ12" s="645"/>
      <c r="AK12" s="645"/>
      <c r="AL12" s="646" t="s">
        <v>225</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455274</v>
      </c>
      <c r="BH12" s="642"/>
      <c r="BI12" s="642"/>
      <c r="BJ12" s="642"/>
      <c r="BK12" s="642"/>
      <c r="BL12" s="642"/>
      <c r="BM12" s="642"/>
      <c r="BN12" s="643"/>
      <c r="BO12" s="644">
        <v>69.5</v>
      </c>
      <c r="BP12" s="644"/>
      <c r="BQ12" s="644"/>
      <c r="BR12" s="644"/>
      <c r="BS12" s="650" t="s">
        <v>225</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214456</v>
      </c>
      <c r="CS12" s="642"/>
      <c r="CT12" s="642"/>
      <c r="CU12" s="642"/>
      <c r="CV12" s="642"/>
      <c r="CW12" s="642"/>
      <c r="CX12" s="642"/>
      <c r="CY12" s="643"/>
      <c r="CZ12" s="644">
        <v>3.8</v>
      </c>
      <c r="DA12" s="644"/>
      <c r="DB12" s="644"/>
      <c r="DC12" s="644"/>
      <c r="DD12" s="650">
        <v>13662</v>
      </c>
      <c r="DE12" s="642"/>
      <c r="DF12" s="642"/>
      <c r="DG12" s="642"/>
      <c r="DH12" s="642"/>
      <c r="DI12" s="642"/>
      <c r="DJ12" s="642"/>
      <c r="DK12" s="642"/>
      <c r="DL12" s="642"/>
      <c r="DM12" s="642"/>
      <c r="DN12" s="642"/>
      <c r="DO12" s="642"/>
      <c r="DP12" s="643"/>
      <c r="DQ12" s="650">
        <v>92221</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231</v>
      </c>
      <c r="S13" s="642"/>
      <c r="T13" s="642"/>
      <c r="U13" s="642"/>
      <c r="V13" s="642"/>
      <c r="W13" s="642"/>
      <c r="X13" s="642"/>
      <c r="Y13" s="643"/>
      <c r="Z13" s="644" t="s">
        <v>231</v>
      </c>
      <c r="AA13" s="644"/>
      <c r="AB13" s="644"/>
      <c r="AC13" s="644"/>
      <c r="AD13" s="645" t="s">
        <v>225</v>
      </c>
      <c r="AE13" s="645"/>
      <c r="AF13" s="645"/>
      <c r="AG13" s="645"/>
      <c r="AH13" s="645"/>
      <c r="AI13" s="645"/>
      <c r="AJ13" s="645"/>
      <c r="AK13" s="645"/>
      <c r="AL13" s="646" t="s">
        <v>225</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225606</v>
      </c>
      <c r="BH13" s="642"/>
      <c r="BI13" s="642"/>
      <c r="BJ13" s="642"/>
      <c r="BK13" s="642"/>
      <c r="BL13" s="642"/>
      <c r="BM13" s="642"/>
      <c r="BN13" s="643"/>
      <c r="BO13" s="644">
        <v>34.4</v>
      </c>
      <c r="BP13" s="644"/>
      <c r="BQ13" s="644"/>
      <c r="BR13" s="644"/>
      <c r="BS13" s="650" t="s">
        <v>225</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494455</v>
      </c>
      <c r="CS13" s="642"/>
      <c r="CT13" s="642"/>
      <c r="CU13" s="642"/>
      <c r="CV13" s="642"/>
      <c r="CW13" s="642"/>
      <c r="CX13" s="642"/>
      <c r="CY13" s="643"/>
      <c r="CZ13" s="644">
        <v>8.8000000000000007</v>
      </c>
      <c r="DA13" s="644"/>
      <c r="DB13" s="644"/>
      <c r="DC13" s="644"/>
      <c r="DD13" s="650">
        <v>400180</v>
      </c>
      <c r="DE13" s="642"/>
      <c r="DF13" s="642"/>
      <c r="DG13" s="642"/>
      <c r="DH13" s="642"/>
      <c r="DI13" s="642"/>
      <c r="DJ13" s="642"/>
      <c r="DK13" s="642"/>
      <c r="DL13" s="642"/>
      <c r="DM13" s="642"/>
      <c r="DN13" s="642"/>
      <c r="DO13" s="642"/>
      <c r="DP13" s="643"/>
      <c r="DQ13" s="650">
        <v>123752</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v>4706</v>
      </c>
      <c r="S14" s="642"/>
      <c r="T14" s="642"/>
      <c r="U14" s="642"/>
      <c r="V14" s="642"/>
      <c r="W14" s="642"/>
      <c r="X14" s="642"/>
      <c r="Y14" s="643"/>
      <c r="Z14" s="644">
        <v>0.1</v>
      </c>
      <c r="AA14" s="644"/>
      <c r="AB14" s="644"/>
      <c r="AC14" s="644"/>
      <c r="AD14" s="645">
        <v>4706</v>
      </c>
      <c r="AE14" s="645"/>
      <c r="AF14" s="645"/>
      <c r="AG14" s="645"/>
      <c r="AH14" s="645"/>
      <c r="AI14" s="645"/>
      <c r="AJ14" s="645"/>
      <c r="AK14" s="645"/>
      <c r="AL14" s="646">
        <v>0.2</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18361</v>
      </c>
      <c r="BH14" s="642"/>
      <c r="BI14" s="642"/>
      <c r="BJ14" s="642"/>
      <c r="BK14" s="642"/>
      <c r="BL14" s="642"/>
      <c r="BM14" s="642"/>
      <c r="BN14" s="643"/>
      <c r="BO14" s="644">
        <v>2.8</v>
      </c>
      <c r="BP14" s="644"/>
      <c r="BQ14" s="644"/>
      <c r="BR14" s="644"/>
      <c r="BS14" s="650" t="s">
        <v>225</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240372</v>
      </c>
      <c r="CS14" s="642"/>
      <c r="CT14" s="642"/>
      <c r="CU14" s="642"/>
      <c r="CV14" s="642"/>
      <c r="CW14" s="642"/>
      <c r="CX14" s="642"/>
      <c r="CY14" s="643"/>
      <c r="CZ14" s="644">
        <v>4.3</v>
      </c>
      <c r="DA14" s="644"/>
      <c r="DB14" s="644"/>
      <c r="DC14" s="644"/>
      <c r="DD14" s="650" t="s">
        <v>231</v>
      </c>
      <c r="DE14" s="642"/>
      <c r="DF14" s="642"/>
      <c r="DG14" s="642"/>
      <c r="DH14" s="642"/>
      <c r="DI14" s="642"/>
      <c r="DJ14" s="642"/>
      <c r="DK14" s="642"/>
      <c r="DL14" s="642"/>
      <c r="DM14" s="642"/>
      <c r="DN14" s="642"/>
      <c r="DO14" s="642"/>
      <c r="DP14" s="643"/>
      <c r="DQ14" s="650">
        <v>206972</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t="s">
        <v>225</v>
      </c>
      <c r="S15" s="642"/>
      <c r="T15" s="642"/>
      <c r="U15" s="642"/>
      <c r="V15" s="642"/>
      <c r="W15" s="642"/>
      <c r="X15" s="642"/>
      <c r="Y15" s="643"/>
      <c r="Z15" s="644" t="s">
        <v>231</v>
      </c>
      <c r="AA15" s="644"/>
      <c r="AB15" s="644"/>
      <c r="AC15" s="644"/>
      <c r="AD15" s="645" t="s">
        <v>225</v>
      </c>
      <c r="AE15" s="645"/>
      <c r="AF15" s="645"/>
      <c r="AG15" s="645"/>
      <c r="AH15" s="645"/>
      <c r="AI15" s="645"/>
      <c r="AJ15" s="645"/>
      <c r="AK15" s="645"/>
      <c r="AL15" s="646" t="s">
        <v>225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26252</v>
      </c>
      <c r="BH15" s="642"/>
      <c r="BI15" s="642"/>
      <c r="BJ15" s="642"/>
      <c r="BK15" s="642"/>
      <c r="BL15" s="642"/>
      <c r="BM15" s="642"/>
      <c r="BN15" s="643"/>
      <c r="BO15" s="644">
        <v>4</v>
      </c>
      <c r="BP15" s="644"/>
      <c r="BQ15" s="644"/>
      <c r="BR15" s="644"/>
      <c r="BS15" s="650" t="s">
        <v>231</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836571</v>
      </c>
      <c r="CS15" s="642"/>
      <c r="CT15" s="642"/>
      <c r="CU15" s="642"/>
      <c r="CV15" s="642"/>
      <c r="CW15" s="642"/>
      <c r="CX15" s="642"/>
      <c r="CY15" s="643"/>
      <c r="CZ15" s="644">
        <v>14.9</v>
      </c>
      <c r="DA15" s="644"/>
      <c r="DB15" s="644"/>
      <c r="DC15" s="644"/>
      <c r="DD15" s="650">
        <v>221202</v>
      </c>
      <c r="DE15" s="642"/>
      <c r="DF15" s="642"/>
      <c r="DG15" s="642"/>
      <c r="DH15" s="642"/>
      <c r="DI15" s="642"/>
      <c r="DJ15" s="642"/>
      <c r="DK15" s="642"/>
      <c r="DL15" s="642"/>
      <c r="DM15" s="642"/>
      <c r="DN15" s="642"/>
      <c r="DO15" s="642"/>
      <c r="DP15" s="643"/>
      <c r="DQ15" s="650">
        <v>500942</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v>926</v>
      </c>
      <c r="S16" s="642"/>
      <c r="T16" s="642"/>
      <c r="U16" s="642"/>
      <c r="V16" s="642"/>
      <c r="W16" s="642"/>
      <c r="X16" s="642"/>
      <c r="Y16" s="643"/>
      <c r="Z16" s="644">
        <v>0</v>
      </c>
      <c r="AA16" s="644"/>
      <c r="AB16" s="644"/>
      <c r="AC16" s="644"/>
      <c r="AD16" s="645">
        <v>926</v>
      </c>
      <c r="AE16" s="645"/>
      <c r="AF16" s="645"/>
      <c r="AG16" s="645"/>
      <c r="AH16" s="645"/>
      <c r="AI16" s="645"/>
      <c r="AJ16" s="645"/>
      <c r="AK16" s="645"/>
      <c r="AL16" s="646">
        <v>0</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v>1340</v>
      </c>
      <c r="BH16" s="642"/>
      <c r="BI16" s="642"/>
      <c r="BJ16" s="642"/>
      <c r="BK16" s="642"/>
      <c r="BL16" s="642"/>
      <c r="BM16" s="642"/>
      <c r="BN16" s="643"/>
      <c r="BO16" s="644">
        <v>0.2</v>
      </c>
      <c r="BP16" s="644"/>
      <c r="BQ16" s="644"/>
      <c r="BR16" s="644"/>
      <c r="BS16" s="650" t="s">
        <v>231</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15397</v>
      </c>
      <c r="CS16" s="642"/>
      <c r="CT16" s="642"/>
      <c r="CU16" s="642"/>
      <c r="CV16" s="642"/>
      <c r="CW16" s="642"/>
      <c r="CX16" s="642"/>
      <c r="CY16" s="643"/>
      <c r="CZ16" s="644">
        <v>0.3</v>
      </c>
      <c r="DA16" s="644"/>
      <c r="DB16" s="644"/>
      <c r="DC16" s="644"/>
      <c r="DD16" s="650" t="s">
        <v>231</v>
      </c>
      <c r="DE16" s="642"/>
      <c r="DF16" s="642"/>
      <c r="DG16" s="642"/>
      <c r="DH16" s="642"/>
      <c r="DI16" s="642"/>
      <c r="DJ16" s="642"/>
      <c r="DK16" s="642"/>
      <c r="DL16" s="642"/>
      <c r="DM16" s="642"/>
      <c r="DN16" s="642"/>
      <c r="DO16" s="642"/>
      <c r="DP16" s="643"/>
      <c r="DQ16" s="650">
        <v>15397</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13094</v>
      </c>
      <c r="S17" s="642"/>
      <c r="T17" s="642"/>
      <c r="U17" s="642"/>
      <c r="V17" s="642"/>
      <c r="W17" s="642"/>
      <c r="X17" s="642"/>
      <c r="Y17" s="643"/>
      <c r="Z17" s="644">
        <v>0.2</v>
      </c>
      <c r="AA17" s="644"/>
      <c r="AB17" s="644"/>
      <c r="AC17" s="644"/>
      <c r="AD17" s="645">
        <v>13094</v>
      </c>
      <c r="AE17" s="645"/>
      <c r="AF17" s="645"/>
      <c r="AG17" s="645"/>
      <c r="AH17" s="645"/>
      <c r="AI17" s="645"/>
      <c r="AJ17" s="645"/>
      <c r="AK17" s="645"/>
      <c r="AL17" s="646">
        <v>0.4</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231</v>
      </c>
      <c r="BH17" s="642"/>
      <c r="BI17" s="642"/>
      <c r="BJ17" s="642"/>
      <c r="BK17" s="642"/>
      <c r="BL17" s="642"/>
      <c r="BM17" s="642"/>
      <c r="BN17" s="643"/>
      <c r="BO17" s="644" t="s">
        <v>231</v>
      </c>
      <c r="BP17" s="644"/>
      <c r="BQ17" s="644"/>
      <c r="BR17" s="644"/>
      <c r="BS17" s="650" t="s">
        <v>225</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614977</v>
      </c>
      <c r="CS17" s="642"/>
      <c r="CT17" s="642"/>
      <c r="CU17" s="642"/>
      <c r="CV17" s="642"/>
      <c r="CW17" s="642"/>
      <c r="CX17" s="642"/>
      <c r="CY17" s="643"/>
      <c r="CZ17" s="644">
        <v>10.9</v>
      </c>
      <c r="DA17" s="644"/>
      <c r="DB17" s="644"/>
      <c r="DC17" s="644"/>
      <c r="DD17" s="650" t="s">
        <v>225</v>
      </c>
      <c r="DE17" s="642"/>
      <c r="DF17" s="642"/>
      <c r="DG17" s="642"/>
      <c r="DH17" s="642"/>
      <c r="DI17" s="642"/>
      <c r="DJ17" s="642"/>
      <c r="DK17" s="642"/>
      <c r="DL17" s="642"/>
      <c r="DM17" s="642"/>
      <c r="DN17" s="642"/>
      <c r="DO17" s="642"/>
      <c r="DP17" s="643"/>
      <c r="DQ17" s="650">
        <v>598076</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1496</v>
      </c>
      <c r="S18" s="642"/>
      <c r="T18" s="642"/>
      <c r="U18" s="642"/>
      <c r="V18" s="642"/>
      <c r="W18" s="642"/>
      <c r="X18" s="642"/>
      <c r="Y18" s="643"/>
      <c r="Z18" s="644">
        <v>0</v>
      </c>
      <c r="AA18" s="644"/>
      <c r="AB18" s="644"/>
      <c r="AC18" s="644"/>
      <c r="AD18" s="645">
        <v>1496</v>
      </c>
      <c r="AE18" s="645"/>
      <c r="AF18" s="645"/>
      <c r="AG18" s="645"/>
      <c r="AH18" s="645"/>
      <c r="AI18" s="645"/>
      <c r="AJ18" s="645"/>
      <c r="AK18" s="645"/>
      <c r="AL18" s="646">
        <v>0</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225</v>
      </c>
      <c r="BH18" s="642"/>
      <c r="BI18" s="642"/>
      <c r="BJ18" s="642"/>
      <c r="BK18" s="642"/>
      <c r="BL18" s="642"/>
      <c r="BM18" s="642"/>
      <c r="BN18" s="643"/>
      <c r="BO18" s="644" t="s">
        <v>225</v>
      </c>
      <c r="BP18" s="644"/>
      <c r="BQ18" s="644"/>
      <c r="BR18" s="644"/>
      <c r="BS18" s="650" t="s">
        <v>225</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225</v>
      </c>
      <c r="CS18" s="642"/>
      <c r="CT18" s="642"/>
      <c r="CU18" s="642"/>
      <c r="CV18" s="642"/>
      <c r="CW18" s="642"/>
      <c r="CX18" s="642"/>
      <c r="CY18" s="643"/>
      <c r="CZ18" s="644" t="s">
        <v>231</v>
      </c>
      <c r="DA18" s="644"/>
      <c r="DB18" s="644"/>
      <c r="DC18" s="644"/>
      <c r="DD18" s="650" t="s">
        <v>231</v>
      </c>
      <c r="DE18" s="642"/>
      <c r="DF18" s="642"/>
      <c r="DG18" s="642"/>
      <c r="DH18" s="642"/>
      <c r="DI18" s="642"/>
      <c r="DJ18" s="642"/>
      <c r="DK18" s="642"/>
      <c r="DL18" s="642"/>
      <c r="DM18" s="642"/>
      <c r="DN18" s="642"/>
      <c r="DO18" s="642"/>
      <c r="DP18" s="643"/>
      <c r="DQ18" s="650" t="s">
        <v>225</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t="s">
        <v>231</v>
      </c>
      <c r="S19" s="642"/>
      <c r="T19" s="642"/>
      <c r="U19" s="642"/>
      <c r="V19" s="642"/>
      <c r="W19" s="642"/>
      <c r="X19" s="642"/>
      <c r="Y19" s="643"/>
      <c r="Z19" s="644" t="s">
        <v>231</v>
      </c>
      <c r="AA19" s="644"/>
      <c r="AB19" s="644"/>
      <c r="AC19" s="644"/>
      <c r="AD19" s="645" t="s">
        <v>231</v>
      </c>
      <c r="AE19" s="645"/>
      <c r="AF19" s="645"/>
      <c r="AG19" s="645"/>
      <c r="AH19" s="645"/>
      <c r="AI19" s="645"/>
      <c r="AJ19" s="645"/>
      <c r="AK19" s="645"/>
      <c r="AL19" s="646" t="s">
        <v>225</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225</v>
      </c>
      <c r="BH19" s="642"/>
      <c r="BI19" s="642"/>
      <c r="BJ19" s="642"/>
      <c r="BK19" s="642"/>
      <c r="BL19" s="642"/>
      <c r="BM19" s="642"/>
      <c r="BN19" s="643"/>
      <c r="BO19" s="644" t="s">
        <v>225</v>
      </c>
      <c r="BP19" s="644"/>
      <c r="BQ19" s="644"/>
      <c r="BR19" s="644"/>
      <c r="BS19" s="650" t="s">
        <v>231</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231</v>
      </c>
      <c r="CS19" s="642"/>
      <c r="CT19" s="642"/>
      <c r="CU19" s="642"/>
      <c r="CV19" s="642"/>
      <c r="CW19" s="642"/>
      <c r="CX19" s="642"/>
      <c r="CY19" s="643"/>
      <c r="CZ19" s="644" t="s">
        <v>231</v>
      </c>
      <c r="DA19" s="644"/>
      <c r="DB19" s="644"/>
      <c r="DC19" s="644"/>
      <c r="DD19" s="650" t="s">
        <v>225</v>
      </c>
      <c r="DE19" s="642"/>
      <c r="DF19" s="642"/>
      <c r="DG19" s="642"/>
      <c r="DH19" s="642"/>
      <c r="DI19" s="642"/>
      <c r="DJ19" s="642"/>
      <c r="DK19" s="642"/>
      <c r="DL19" s="642"/>
      <c r="DM19" s="642"/>
      <c r="DN19" s="642"/>
      <c r="DO19" s="642"/>
      <c r="DP19" s="643"/>
      <c r="DQ19" s="650" t="s">
        <v>231</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t="s">
        <v>225</v>
      </c>
      <c r="S20" s="642"/>
      <c r="T20" s="642"/>
      <c r="U20" s="642"/>
      <c r="V20" s="642"/>
      <c r="W20" s="642"/>
      <c r="X20" s="642"/>
      <c r="Y20" s="643"/>
      <c r="Z20" s="644" t="s">
        <v>231</v>
      </c>
      <c r="AA20" s="644"/>
      <c r="AB20" s="644"/>
      <c r="AC20" s="644"/>
      <c r="AD20" s="645" t="s">
        <v>225</v>
      </c>
      <c r="AE20" s="645"/>
      <c r="AF20" s="645"/>
      <c r="AG20" s="645"/>
      <c r="AH20" s="645"/>
      <c r="AI20" s="645"/>
      <c r="AJ20" s="645"/>
      <c r="AK20" s="645"/>
      <c r="AL20" s="646" t="s">
        <v>231</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225</v>
      </c>
      <c r="BH20" s="642"/>
      <c r="BI20" s="642"/>
      <c r="BJ20" s="642"/>
      <c r="BK20" s="642"/>
      <c r="BL20" s="642"/>
      <c r="BM20" s="642"/>
      <c r="BN20" s="643"/>
      <c r="BO20" s="644" t="s">
        <v>231</v>
      </c>
      <c r="BP20" s="644"/>
      <c r="BQ20" s="644"/>
      <c r="BR20" s="644"/>
      <c r="BS20" s="650" t="s">
        <v>225</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5618484</v>
      </c>
      <c r="CS20" s="642"/>
      <c r="CT20" s="642"/>
      <c r="CU20" s="642"/>
      <c r="CV20" s="642"/>
      <c r="CW20" s="642"/>
      <c r="CX20" s="642"/>
      <c r="CY20" s="643"/>
      <c r="CZ20" s="644">
        <v>100</v>
      </c>
      <c r="DA20" s="644"/>
      <c r="DB20" s="644"/>
      <c r="DC20" s="644"/>
      <c r="DD20" s="650">
        <v>1319406</v>
      </c>
      <c r="DE20" s="642"/>
      <c r="DF20" s="642"/>
      <c r="DG20" s="642"/>
      <c r="DH20" s="642"/>
      <c r="DI20" s="642"/>
      <c r="DJ20" s="642"/>
      <c r="DK20" s="642"/>
      <c r="DL20" s="642"/>
      <c r="DM20" s="642"/>
      <c r="DN20" s="642"/>
      <c r="DO20" s="642"/>
      <c r="DP20" s="643"/>
      <c r="DQ20" s="650">
        <v>3136379</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v>11598</v>
      </c>
      <c r="S21" s="642"/>
      <c r="T21" s="642"/>
      <c r="U21" s="642"/>
      <c r="V21" s="642"/>
      <c r="W21" s="642"/>
      <c r="X21" s="642"/>
      <c r="Y21" s="643"/>
      <c r="Z21" s="644">
        <v>0.2</v>
      </c>
      <c r="AA21" s="644"/>
      <c r="AB21" s="644"/>
      <c r="AC21" s="644"/>
      <c r="AD21" s="645">
        <v>11598</v>
      </c>
      <c r="AE21" s="645"/>
      <c r="AF21" s="645"/>
      <c r="AG21" s="645"/>
      <c r="AH21" s="645"/>
      <c r="AI21" s="645"/>
      <c r="AJ21" s="645"/>
      <c r="AK21" s="645"/>
      <c r="AL21" s="646">
        <v>0.4</v>
      </c>
      <c r="AM21" s="647"/>
      <c r="AN21" s="647"/>
      <c r="AO21" s="648"/>
      <c r="AP21" s="660" t="s">
        <v>276</v>
      </c>
      <c r="AQ21" s="661"/>
      <c r="AR21" s="661"/>
      <c r="AS21" s="661"/>
      <c r="AT21" s="661"/>
      <c r="AU21" s="661"/>
      <c r="AV21" s="661"/>
      <c r="AW21" s="661"/>
      <c r="AX21" s="661"/>
      <c r="AY21" s="661"/>
      <c r="AZ21" s="661"/>
      <c r="BA21" s="661"/>
      <c r="BB21" s="661"/>
      <c r="BC21" s="661"/>
      <c r="BD21" s="661"/>
      <c r="BE21" s="661"/>
      <c r="BF21" s="662"/>
      <c r="BG21" s="641" t="s">
        <v>225</v>
      </c>
      <c r="BH21" s="642"/>
      <c r="BI21" s="642"/>
      <c r="BJ21" s="642"/>
      <c r="BK21" s="642"/>
      <c r="BL21" s="642"/>
      <c r="BM21" s="642"/>
      <c r="BN21" s="643"/>
      <c r="BO21" s="644" t="s">
        <v>231</v>
      </c>
      <c r="BP21" s="644"/>
      <c r="BQ21" s="644"/>
      <c r="BR21" s="644"/>
      <c r="BS21" s="650" t="s">
        <v>225</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277</v>
      </c>
      <c r="C22" s="639"/>
      <c r="D22" s="639"/>
      <c r="E22" s="639"/>
      <c r="F22" s="639"/>
      <c r="G22" s="639"/>
      <c r="H22" s="639"/>
      <c r="I22" s="639"/>
      <c r="J22" s="639"/>
      <c r="K22" s="639"/>
      <c r="L22" s="639"/>
      <c r="M22" s="639"/>
      <c r="N22" s="639"/>
      <c r="O22" s="639"/>
      <c r="P22" s="639"/>
      <c r="Q22" s="640"/>
      <c r="R22" s="641">
        <v>2314238</v>
      </c>
      <c r="S22" s="642"/>
      <c r="T22" s="642"/>
      <c r="U22" s="642"/>
      <c r="V22" s="642"/>
      <c r="W22" s="642"/>
      <c r="X22" s="642"/>
      <c r="Y22" s="643"/>
      <c r="Z22" s="644">
        <v>37.799999999999997</v>
      </c>
      <c r="AA22" s="644"/>
      <c r="AB22" s="644"/>
      <c r="AC22" s="644"/>
      <c r="AD22" s="645">
        <v>2150475</v>
      </c>
      <c r="AE22" s="645"/>
      <c r="AF22" s="645"/>
      <c r="AG22" s="645"/>
      <c r="AH22" s="645"/>
      <c r="AI22" s="645"/>
      <c r="AJ22" s="645"/>
      <c r="AK22" s="645"/>
      <c r="AL22" s="646">
        <v>71.099999999999994</v>
      </c>
      <c r="AM22" s="647"/>
      <c r="AN22" s="647"/>
      <c r="AO22" s="648"/>
      <c r="AP22" s="660" t="s">
        <v>278</v>
      </c>
      <c r="AQ22" s="661"/>
      <c r="AR22" s="661"/>
      <c r="AS22" s="661"/>
      <c r="AT22" s="661"/>
      <c r="AU22" s="661"/>
      <c r="AV22" s="661"/>
      <c r="AW22" s="661"/>
      <c r="AX22" s="661"/>
      <c r="AY22" s="661"/>
      <c r="AZ22" s="661"/>
      <c r="BA22" s="661"/>
      <c r="BB22" s="661"/>
      <c r="BC22" s="661"/>
      <c r="BD22" s="661"/>
      <c r="BE22" s="661"/>
      <c r="BF22" s="662"/>
      <c r="BG22" s="641" t="s">
        <v>225</v>
      </c>
      <c r="BH22" s="642"/>
      <c r="BI22" s="642"/>
      <c r="BJ22" s="642"/>
      <c r="BK22" s="642"/>
      <c r="BL22" s="642"/>
      <c r="BM22" s="642"/>
      <c r="BN22" s="643"/>
      <c r="BO22" s="644" t="s">
        <v>225</v>
      </c>
      <c r="BP22" s="644"/>
      <c r="BQ22" s="644"/>
      <c r="BR22" s="644"/>
      <c r="BS22" s="650" t="s">
        <v>225</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2150475</v>
      </c>
      <c r="S23" s="642"/>
      <c r="T23" s="642"/>
      <c r="U23" s="642"/>
      <c r="V23" s="642"/>
      <c r="W23" s="642"/>
      <c r="X23" s="642"/>
      <c r="Y23" s="643"/>
      <c r="Z23" s="644">
        <v>35.200000000000003</v>
      </c>
      <c r="AA23" s="644"/>
      <c r="AB23" s="644"/>
      <c r="AC23" s="644"/>
      <c r="AD23" s="645">
        <v>2150475</v>
      </c>
      <c r="AE23" s="645"/>
      <c r="AF23" s="645"/>
      <c r="AG23" s="645"/>
      <c r="AH23" s="645"/>
      <c r="AI23" s="645"/>
      <c r="AJ23" s="645"/>
      <c r="AK23" s="645"/>
      <c r="AL23" s="646">
        <v>71.099999999999994</v>
      </c>
      <c r="AM23" s="647"/>
      <c r="AN23" s="647"/>
      <c r="AO23" s="648"/>
      <c r="AP23" s="660" t="s">
        <v>281</v>
      </c>
      <c r="AQ23" s="661"/>
      <c r="AR23" s="661"/>
      <c r="AS23" s="661"/>
      <c r="AT23" s="661"/>
      <c r="AU23" s="661"/>
      <c r="AV23" s="661"/>
      <c r="AW23" s="661"/>
      <c r="AX23" s="661"/>
      <c r="AY23" s="661"/>
      <c r="AZ23" s="661"/>
      <c r="BA23" s="661"/>
      <c r="BB23" s="661"/>
      <c r="BC23" s="661"/>
      <c r="BD23" s="661"/>
      <c r="BE23" s="661"/>
      <c r="BF23" s="662"/>
      <c r="BG23" s="641" t="s">
        <v>231</v>
      </c>
      <c r="BH23" s="642"/>
      <c r="BI23" s="642"/>
      <c r="BJ23" s="642"/>
      <c r="BK23" s="642"/>
      <c r="BL23" s="642"/>
      <c r="BM23" s="642"/>
      <c r="BN23" s="643"/>
      <c r="BO23" s="644" t="s">
        <v>231</v>
      </c>
      <c r="BP23" s="644"/>
      <c r="BQ23" s="644"/>
      <c r="BR23" s="644"/>
      <c r="BS23" s="650" t="s">
        <v>231</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2" t="s">
        <v>285</v>
      </c>
      <c r="DM23" s="673"/>
      <c r="DN23" s="673"/>
      <c r="DO23" s="673"/>
      <c r="DP23" s="673"/>
      <c r="DQ23" s="673"/>
      <c r="DR23" s="673"/>
      <c r="DS23" s="673"/>
      <c r="DT23" s="673"/>
      <c r="DU23" s="673"/>
      <c r="DV23" s="674"/>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163763</v>
      </c>
      <c r="S24" s="642"/>
      <c r="T24" s="642"/>
      <c r="U24" s="642"/>
      <c r="V24" s="642"/>
      <c r="W24" s="642"/>
      <c r="X24" s="642"/>
      <c r="Y24" s="643"/>
      <c r="Z24" s="644">
        <v>2.7</v>
      </c>
      <c r="AA24" s="644"/>
      <c r="AB24" s="644"/>
      <c r="AC24" s="644"/>
      <c r="AD24" s="645" t="s">
        <v>231</v>
      </c>
      <c r="AE24" s="645"/>
      <c r="AF24" s="645"/>
      <c r="AG24" s="645"/>
      <c r="AH24" s="645"/>
      <c r="AI24" s="645"/>
      <c r="AJ24" s="645"/>
      <c r="AK24" s="645"/>
      <c r="AL24" s="646" t="s">
        <v>225</v>
      </c>
      <c r="AM24" s="647"/>
      <c r="AN24" s="647"/>
      <c r="AO24" s="648"/>
      <c r="AP24" s="660" t="s">
        <v>288</v>
      </c>
      <c r="AQ24" s="661"/>
      <c r="AR24" s="661"/>
      <c r="AS24" s="661"/>
      <c r="AT24" s="661"/>
      <c r="AU24" s="661"/>
      <c r="AV24" s="661"/>
      <c r="AW24" s="661"/>
      <c r="AX24" s="661"/>
      <c r="AY24" s="661"/>
      <c r="AZ24" s="661"/>
      <c r="BA24" s="661"/>
      <c r="BB24" s="661"/>
      <c r="BC24" s="661"/>
      <c r="BD24" s="661"/>
      <c r="BE24" s="661"/>
      <c r="BF24" s="662"/>
      <c r="BG24" s="641" t="s">
        <v>231</v>
      </c>
      <c r="BH24" s="642"/>
      <c r="BI24" s="642"/>
      <c r="BJ24" s="642"/>
      <c r="BK24" s="642"/>
      <c r="BL24" s="642"/>
      <c r="BM24" s="642"/>
      <c r="BN24" s="643"/>
      <c r="BO24" s="644" t="s">
        <v>231</v>
      </c>
      <c r="BP24" s="644"/>
      <c r="BQ24" s="644"/>
      <c r="BR24" s="644"/>
      <c r="BS24" s="650" t="s">
        <v>225</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1781419</v>
      </c>
      <c r="CS24" s="631"/>
      <c r="CT24" s="631"/>
      <c r="CU24" s="631"/>
      <c r="CV24" s="631"/>
      <c r="CW24" s="631"/>
      <c r="CX24" s="631"/>
      <c r="CY24" s="632"/>
      <c r="CZ24" s="635">
        <v>31.7</v>
      </c>
      <c r="DA24" s="636"/>
      <c r="DB24" s="636"/>
      <c r="DC24" s="655"/>
      <c r="DD24" s="677">
        <v>1460098</v>
      </c>
      <c r="DE24" s="631"/>
      <c r="DF24" s="631"/>
      <c r="DG24" s="631"/>
      <c r="DH24" s="631"/>
      <c r="DI24" s="631"/>
      <c r="DJ24" s="631"/>
      <c r="DK24" s="632"/>
      <c r="DL24" s="677">
        <v>1451799</v>
      </c>
      <c r="DM24" s="631"/>
      <c r="DN24" s="631"/>
      <c r="DO24" s="631"/>
      <c r="DP24" s="631"/>
      <c r="DQ24" s="631"/>
      <c r="DR24" s="631"/>
      <c r="DS24" s="631"/>
      <c r="DT24" s="631"/>
      <c r="DU24" s="631"/>
      <c r="DV24" s="632"/>
      <c r="DW24" s="635">
        <v>46.6</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t="s">
        <v>225</v>
      </c>
      <c r="S25" s="642"/>
      <c r="T25" s="642"/>
      <c r="U25" s="642"/>
      <c r="V25" s="642"/>
      <c r="W25" s="642"/>
      <c r="X25" s="642"/>
      <c r="Y25" s="643"/>
      <c r="Z25" s="644" t="s">
        <v>231</v>
      </c>
      <c r="AA25" s="644"/>
      <c r="AB25" s="644"/>
      <c r="AC25" s="644"/>
      <c r="AD25" s="645" t="s">
        <v>225</v>
      </c>
      <c r="AE25" s="645"/>
      <c r="AF25" s="645"/>
      <c r="AG25" s="645"/>
      <c r="AH25" s="645"/>
      <c r="AI25" s="645"/>
      <c r="AJ25" s="645"/>
      <c r="AK25" s="645"/>
      <c r="AL25" s="646" t="s">
        <v>231</v>
      </c>
      <c r="AM25" s="647"/>
      <c r="AN25" s="647"/>
      <c r="AO25" s="648"/>
      <c r="AP25" s="660" t="s">
        <v>291</v>
      </c>
      <c r="AQ25" s="661"/>
      <c r="AR25" s="661"/>
      <c r="AS25" s="661"/>
      <c r="AT25" s="661"/>
      <c r="AU25" s="661"/>
      <c r="AV25" s="661"/>
      <c r="AW25" s="661"/>
      <c r="AX25" s="661"/>
      <c r="AY25" s="661"/>
      <c r="AZ25" s="661"/>
      <c r="BA25" s="661"/>
      <c r="BB25" s="661"/>
      <c r="BC25" s="661"/>
      <c r="BD25" s="661"/>
      <c r="BE25" s="661"/>
      <c r="BF25" s="662"/>
      <c r="BG25" s="641" t="s">
        <v>225</v>
      </c>
      <c r="BH25" s="642"/>
      <c r="BI25" s="642"/>
      <c r="BJ25" s="642"/>
      <c r="BK25" s="642"/>
      <c r="BL25" s="642"/>
      <c r="BM25" s="642"/>
      <c r="BN25" s="643"/>
      <c r="BO25" s="644" t="s">
        <v>231</v>
      </c>
      <c r="BP25" s="644"/>
      <c r="BQ25" s="644"/>
      <c r="BR25" s="644"/>
      <c r="BS25" s="650" t="s">
        <v>231</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835741</v>
      </c>
      <c r="CS25" s="678"/>
      <c r="CT25" s="678"/>
      <c r="CU25" s="678"/>
      <c r="CV25" s="678"/>
      <c r="CW25" s="678"/>
      <c r="CX25" s="678"/>
      <c r="CY25" s="679"/>
      <c r="CZ25" s="646">
        <v>14.9</v>
      </c>
      <c r="DA25" s="675"/>
      <c r="DB25" s="675"/>
      <c r="DC25" s="680"/>
      <c r="DD25" s="650">
        <v>792086</v>
      </c>
      <c r="DE25" s="678"/>
      <c r="DF25" s="678"/>
      <c r="DG25" s="678"/>
      <c r="DH25" s="678"/>
      <c r="DI25" s="678"/>
      <c r="DJ25" s="678"/>
      <c r="DK25" s="679"/>
      <c r="DL25" s="650">
        <v>783822</v>
      </c>
      <c r="DM25" s="678"/>
      <c r="DN25" s="678"/>
      <c r="DO25" s="678"/>
      <c r="DP25" s="678"/>
      <c r="DQ25" s="678"/>
      <c r="DR25" s="678"/>
      <c r="DS25" s="678"/>
      <c r="DT25" s="678"/>
      <c r="DU25" s="678"/>
      <c r="DV25" s="679"/>
      <c r="DW25" s="646">
        <v>25.2</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3100363</v>
      </c>
      <c r="S26" s="642"/>
      <c r="T26" s="642"/>
      <c r="U26" s="642"/>
      <c r="V26" s="642"/>
      <c r="W26" s="642"/>
      <c r="X26" s="642"/>
      <c r="Y26" s="643"/>
      <c r="Z26" s="644">
        <v>50.7</v>
      </c>
      <c r="AA26" s="644"/>
      <c r="AB26" s="644"/>
      <c r="AC26" s="644"/>
      <c r="AD26" s="645">
        <v>2936414</v>
      </c>
      <c r="AE26" s="645"/>
      <c r="AF26" s="645"/>
      <c r="AG26" s="645"/>
      <c r="AH26" s="645"/>
      <c r="AI26" s="645"/>
      <c r="AJ26" s="645"/>
      <c r="AK26" s="645"/>
      <c r="AL26" s="646">
        <v>97</v>
      </c>
      <c r="AM26" s="647"/>
      <c r="AN26" s="647"/>
      <c r="AO26" s="648"/>
      <c r="AP26" s="660" t="s">
        <v>294</v>
      </c>
      <c r="AQ26" s="681"/>
      <c r="AR26" s="681"/>
      <c r="AS26" s="681"/>
      <c r="AT26" s="681"/>
      <c r="AU26" s="681"/>
      <c r="AV26" s="681"/>
      <c r="AW26" s="681"/>
      <c r="AX26" s="681"/>
      <c r="AY26" s="681"/>
      <c r="AZ26" s="681"/>
      <c r="BA26" s="681"/>
      <c r="BB26" s="681"/>
      <c r="BC26" s="681"/>
      <c r="BD26" s="681"/>
      <c r="BE26" s="681"/>
      <c r="BF26" s="662"/>
      <c r="BG26" s="641" t="s">
        <v>231</v>
      </c>
      <c r="BH26" s="642"/>
      <c r="BI26" s="642"/>
      <c r="BJ26" s="642"/>
      <c r="BK26" s="642"/>
      <c r="BL26" s="642"/>
      <c r="BM26" s="642"/>
      <c r="BN26" s="643"/>
      <c r="BO26" s="644" t="s">
        <v>231</v>
      </c>
      <c r="BP26" s="644"/>
      <c r="BQ26" s="644"/>
      <c r="BR26" s="644"/>
      <c r="BS26" s="650" t="s">
        <v>231</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534293</v>
      </c>
      <c r="CS26" s="642"/>
      <c r="CT26" s="642"/>
      <c r="CU26" s="642"/>
      <c r="CV26" s="642"/>
      <c r="CW26" s="642"/>
      <c r="CX26" s="642"/>
      <c r="CY26" s="643"/>
      <c r="CZ26" s="646">
        <v>9.5</v>
      </c>
      <c r="DA26" s="675"/>
      <c r="DB26" s="675"/>
      <c r="DC26" s="680"/>
      <c r="DD26" s="650">
        <v>495165</v>
      </c>
      <c r="DE26" s="642"/>
      <c r="DF26" s="642"/>
      <c r="DG26" s="642"/>
      <c r="DH26" s="642"/>
      <c r="DI26" s="642"/>
      <c r="DJ26" s="642"/>
      <c r="DK26" s="643"/>
      <c r="DL26" s="650" t="s">
        <v>231</v>
      </c>
      <c r="DM26" s="642"/>
      <c r="DN26" s="642"/>
      <c r="DO26" s="642"/>
      <c r="DP26" s="642"/>
      <c r="DQ26" s="642"/>
      <c r="DR26" s="642"/>
      <c r="DS26" s="642"/>
      <c r="DT26" s="642"/>
      <c r="DU26" s="642"/>
      <c r="DV26" s="643"/>
      <c r="DW26" s="646" t="s">
        <v>231</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867</v>
      </c>
      <c r="S27" s="642"/>
      <c r="T27" s="642"/>
      <c r="U27" s="642"/>
      <c r="V27" s="642"/>
      <c r="W27" s="642"/>
      <c r="X27" s="642"/>
      <c r="Y27" s="643"/>
      <c r="Z27" s="644">
        <v>0</v>
      </c>
      <c r="AA27" s="644"/>
      <c r="AB27" s="644"/>
      <c r="AC27" s="644"/>
      <c r="AD27" s="645">
        <v>867</v>
      </c>
      <c r="AE27" s="645"/>
      <c r="AF27" s="645"/>
      <c r="AG27" s="645"/>
      <c r="AH27" s="645"/>
      <c r="AI27" s="645"/>
      <c r="AJ27" s="645"/>
      <c r="AK27" s="645"/>
      <c r="AL27" s="646">
        <v>0</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655417</v>
      </c>
      <c r="BH27" s="642"/>
      <c r="BI27" s="642"/>
      <c r="BJ27" s="642"/>
      <c r="BK27" s="642"/>
      <c r="BL27" s="642"/>
      <c r="BM27" s="642"/>
      <c r="BN27" s="643"/>
      <c r="BO27" s="644">
        <v>100</v>
      </c>
      <c r="BP27" s="644"/>
      <c r="BQ27" s="644"/>
      <c r="BR27" s="644"/>
      <c r="BS27" s="650" t="s">
        <v>225</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330701</v>
      </c>
      <c r="CS27" s="678"/>
      <c r="CT27" s="678"/>
      <c r="CU27" s="678"/>
      <c r="CV27" s="678"/>
      <c r="CW27" s="678"/>
      <c r="CX27" s="678"/>
      <c r="CY27" s="679"/>
      <c r="CZ27" s="646">
        <v>5.9</v>
      </c>
      <c r="DA27" s="675"/>
      <c r="DB27" s="675"/>
      <c r="DC27" s="680"/>
      <c r="DD27" s="650">
        <v>69936</v>
      </c>
      <c r="DE27" s="678"/>
      <c r="DF27" s="678"/>
      <c r="DG27" s="678"/>
      <c r="DH27" s="678"/>
      <c r="DI27" s="678"/>
      <c r="DJ27" s="678"/>
      <c r="DK27" s="679"/>
      <c r="DL27" s="650">
        <v>69901</v>
      </c>
      <c r="DM27" s="678"/>
      <c r="DN27" s="678"/>
      <c r="DO27" s="678"/>
      <c r="DP27" s="678"/>
      <c r="DQ27" s="678"/>
      <c r="DR27" s="678"/>
      <c r="DS27" s="678"/>
      <c r="DT27" s="678"/>
      <c r="DU27" s="678"/>
      <c r="DV27" s="679"/>
      <c r="DW27" s="646">
        <v>2.2000000000000002</v>
      </c>
      <c r="DX27" s="675"/>
      <c r="DY27" s="675"/>
      <c r="DZ27" s="675"/>
      <c r="EA27" s="675"/>
      <c r="EB27" s="675"/>
      <c r="EC27" s="676"/>
    </row>
    <row r="28" spans="2:133" ht="11.25" customHeight="1" x14ac:dyDescent="0.15">
      <c r="B28" s="638" t="s">
        <v>299</v>
      </c>
      <c r="C28" s="639"/>
      <c r="D28" s="639"/>
      <c r="E28" s="639"/>
      <c r="F28" s="639"/>
      <c r="G28" s="639"/>
      <c r="H28" s="639"/>
      <c r="I28" s="639"/>
      <c r="J28" s="639"/>
      <c r="K28" s="639"/>
      <c r="L28" s="639"/>
      <c r="M28" s="639"/>
      <c r="N28" s="639"/>
      <c r="O28" s="639"/>
      <c r="P28" s="639"/>
      <c r="Q28" s="640"/>
      <c r="R28" s="641">
        <v>11229</v>
      </c>
      <c r="S28" s="642"/>
      <c r="T28" s="642"/>
      <c r="U28" s="642"/>
      <c r="V28" s="642"/>
      <c r="W28" s="642"/>
      <c r="X28" s="642"/>
      <c r="Y28" s="643"/>
      <c r="Z28" s="644">
        <v>0.2</v>
      </c>
      <c r="AA28" s="644"/>
      <c r="AB28" s="644"/>
      <c r="AC28" s="644"/>
      <c r="AD28" s="645" t="s">
        <v>225</v>
      </c>
      <c r="AE28" s="645"/>
      <c r="AF28" s="645"/>
      <c r="AG28" s="645"/>
      <c r="AH28" s="645"/>
      <c r="AI28" s="645"/>
      <c r="AJ28" s="645"/>
      <c r="AK28" s="645"/>
      <c r="AL28" s="646" t="s">
        <v>225</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300</v>
      </c>
      <c r="CE28" s="657"/>
      <c r="CF28" s="657"/>
      <c r="CG28" s="657"/>
      <c r="CH28" s="657"/>
      <c r="CI28" s="657"/>
      <c r="CJ28" s="657"/>
      <c r="CK28" s="657"/>
      <c r="CL28" s="657"/>
      <c r="CM28" s="657"/>
      <c r="CN28" s="657"/>
      <c r="CO28" s="657"/>
      <c r="CP28" s="657"/>
      <c r="CQ28" s="658"/>
      <c r="CR28" s="641">
        <v>614977</v>
      </c>
      <c r="CS28" s="642"/>
      <c r="CT28" s="642"/>
      <c r="CU28" s="642"/>
      <c r="CV28" s="642"/>
      <c r="CW28" s="642"/>
      <c r="CX28" s="642"/>
      <c r="CY28" s="643"/>
      <c r="CZ28" s="646">
        <v>10.9</v>
      </c>
      <c r="DA28" s="675"/>
      <c r="DB28" s="675"/>
      <c r="DC28" s="680"/>
      <c r="DD28" s="650">
        <v>598076</v>
      </c>
      <c r="DE28" s="642"/>
      <c r="DF28" s="642"/>
      <c r="DG28" s="642"/>
      <c r="DH28" s="642"/>
      <c r="DI28" s="642"/>
      <c r="DJ28" s="642"/>
      <c r="DK28" s="643"/>
      <c r="DL28" s="650">
        <v>598076</v>
      </c>
      <c r="DM28" s="642"/>
      <c r="DN28" s="642"/>
      <c r="DO28" s="642"/>
      <c r="DP28" s="642"/>
      <c r="DQ28" s="642"/>
      <c r="DR28" s="642"/>
      <c r="DS28" s="642"/>
      <c r="DT28" s="642"/>
      <c r="DU28" s="642"/>
      <c r="DV28" s="643"/>
      <c r="DW28" s="646">
        <v>19.2</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44587</v>
      </c>
      <c r="S29" s="642"/>
      <c r="T29" s="642"/>
      <c r="U29" s="642"/>
      <c r="V29" s="642"/>
      <c r="W29" s="642"/>
      <c r="X29" s="642"/>
      <c r="Y29" s="643"/>
      <c r="Z29" s="644">
        <v>0.7</v>
      </c>
      <c r="AA29" s="644"/>
      <c r="AB29" s="644"/>
      <c r="AC29" s="644"/>
      <c r="AD29" s="645" t="s">
        <v>225</v>
      </c>
      <c r="AE29" s="645"/>
      <c r="AF29" s="645"/>
      <c r="AG29" s="645"/>
      <c r="AH29" s="645"/>
      <c r="AI29" s="645"/>
      <c r="AJ29" s="645"/>
      <c r="AK29" s="645"/>
      <c r="AL29" s="646" t="s">
        <v>231</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302</v>
      </c>
      <c r="CE29" s="688"/>
      <c r="CF29" s="656" t="s">
        <v>303</v>
      </c>
      <c r="CG29" s="657"/>
      <c r="CH29" s="657"/>
      <c r="CI29" s="657"/>
      <c r="CJ29" s="657"/>
      <c r="CK29" s="657"/>
      <c r="CL29" s="657"/>
      <c r="CM29" s="657"/>
      <c r="CN29" s="657"/>
      <c r="CO29" s="657"/>
      <c r="CP29" s="657"/>
      <c r="CQ29" s="658"/>
      <c r="CR29" s="641">
        <v>614780</v>
      </c>
      <c r="CS29" s="678"/>
      <c r="CT29" s="678"/>
      <c r="CU29" s="678"/>
      <c r="CV29" s="678"/>
      <c r="CW29" s="678"/>
      <c r="CX29" s="678"/>
      <c r="CY29" s="679"/>
      <c r="CZ29" s="646">
        <v>10.9</v>
      </c>
      <c r="DA29" s="675"/>
      <c r="DB29" s="675"/>
      <c r="DC29" s="680"/>
      <c r="DD29" s="650">
        <v>597879</v>
      </c>
      <c r="DE29" s="678"/>
      <c r="DF29" s="678"/>
      <c r="DG29" s="678"/>
      <c r="DH29" s="678"/>
      <c r="DI29" s="678"/>
      <c r="DJ29" s="678"/>
      <c r="DK29" s="679"/>
      <c r="DL29" s="650">
        <v>597879</v>
      </c>
      <c r="DM29" s="678"/>
      <c r="DN29" s="678"/>
      <c r="DO29" s="678"/>
      <c r="DP29" s="678"/>
      <c r="DQ29" s="678"/>
      <c r="DR29" s="678"/>
      <c r="DS29" s="678"/>
      <c r="DT29" s="678"/>
      <c r="DU29" s="678"/>
      <c r="DV29" s="679"/>
      <c r="DW29" s="646">
        <v>19.2</v>
      </c>
      <c r="DX29" s="675"/>
      <c r="DY29" s="675"/>
      <c r="DZ29" s="675"/>
      <c r="EA29" s="675"/>
      <c r="EB29" s="675"/>
      <c r="EC29" s="676"/>
    </row>
    <row r="30" spans="2:133" ht="11.25" customHeight="1" x14ac:dyDescent="0.15">
      <c r="B30" s="638" t="s">
        <v>304</v>
      </c>
      <c r="C30" s="639"/>
      <c r="D30" s="639"/>
      <c r="E30" s="639"/>
      <c r="F30" s="639"/>
      <c r="G30" s="639"/>
      <c r="H30" s="639"/>
      <c r="I30" s="639"/>
      <c r="J30" s="639"/>
      <c r="K30" s="639"/>
      <c r="L30" s="639"/>
      <c r="M30" s="639"/>
      <c r="N30" s="639"/>
      <c r="O30" s="639"/>
      <c r="P30" s="639"/>
      <c r="Q30" s="640"/>
      <c r="R30" s="641">
        <v>4620</v>
      </c>
      <c r="S30" s="642"/>
      <c r="T30" s="642"/>
      <c r="U30" s="642"/>
      <c r="V30" s="642"/>
      <c r="W30" s="642"/>
      <c r="X30" s="642"/>
      <c r="Y30" s="643"/>
      <c r="Z30" s="644">
        <v>0.1</v>
      </c>
      <c r="AA30" s="644"/>
      <c r="AB30" s="644"/>
      <c r="AC30" s="644"/>
      <c r="AD30" s="645" t="s">
        <v>225</v>
      </c>
      <c r="AE30" s="645"/>
      <c r="AF30" s="645"/>
      <c r="AG30" s="645"/>
      <c r="AH30" s="645"/>
      <c r="AI30" s="645"/>
      <c r="AJ30" s="645"/>
      <c r="AK30" s="645"/>
      <c r="AL30" s="646" t="s">
        <v>225</v>
      </c>
      <c r="AM30" s="647"/>
      <c r="AN30" s="647"/>
      <c r="AO30" s="648"/>
      <c r="AP30" s="620" t="s">
        <v>219</v>
      </c>
      <c r="AQ30" s="621"/>
      <c r="AR30" s="621"/>
      <c r="AS30" s="621"/>
      <c r="AT30" s="621"/>
      <c r="AU30" s="621"/>
      <c r="AV30" s="621"/>
      <c r="AW30" s="621"/>
      <c r="AX30" s="621"/>
      <c r="AY30" s="621"/>
      <c r="AZ30" s="621"/>
      <c r="BA30" s="621"/>
      <c r="BB30" s="621"/>
      <c r="BC30" s="621"/>
      <c r="BD30" s="621"/>
      <c r="BE30" s="621"/>
      <c r="BF30" s="622"/>
      <c r="BG30" s="620" t="s">
        <v>305</v>
      </c>
      <c r="BH30" s="685"/>
      <c r="BI30" s="685"/>
      <c r="BJ30" s="685"/>
      <c r="BK30" s="685"/>
      <c r="BL30" s="685"/>
      <c r="BM30" s="685"/>
      <c r="BN30" s="685"/>
      <c r="BO30" s="685"/>
      <c r="BP30" s="685"/>
      <c r="BQ30" s="686"/>
      <c r="BR30" s="620" t="s">
        <v>306</v>
      </c>
      <c r="BS30" s="685"/>
      <c r="BT30" s="685"/>
      <c r="BU30" s="685"/>
      <c r="BV30" s="685"/>
      <c r="BW30" s="685"/>
      <c r="BX30" s="685"/>
      <c r="BY30" s="685"/>
      <c r="BZ30" s="685"/>
      <c r="CA30" s="685"/>
      <c r="CB30" s="686"/>
      <c r="CD30" s="689"/>
      <c r="CE30" s="690"/>
      <c r="CF30" s="656" t="s">
        <v>307</v>
      </c>
      <c r="CG30" s="657"/>
      <c r="CH30" s="657"/>
      <c r="CI30" s="657"/>
      <c r="CJ30" s="657"/>
      <c r="CK30" s="657"/>
      <c r="CL30" s="657"/>
      <c r="CM30" s="657"/>
      <c r="CN30" s="657"/>
      <c r="CO30" s="657"/>
      <c r="CP30" s="657"/>
      <c r="CQ30" s="658"/>
      <c r="CR30" s="641">
        <v>588455</v>
      </c>
      <c r="CS30" s="642"/>
      <c r="CT30" s="642"/>
      <c r="CU30" s="642"/>
      <c r="CV30" s="642"/>
      <c r="CW30" s="642"/>
      <c r="CX30" s="642"/>
      <c r="CY30" s="643"/>
      <c r="CZ30" s="646">
        <v>10.5</v>
      </c>
      <c r="DA30" s="675"/>
      <c r="DB30" s="675"/>
      <c r="DC30" s="680"/>
      <c r="DD30" s="650">
        <v>571554</v>
      </c>
      <c r="DE30" s="642"/>
      <c r="DF30" s="642"/>
      <c r="DG30" s="642"/>
      <c r="DH30" s="642"/>
      <c r="DI30" s="642"/>
      <c r="DJ30" s="642"/>
      <c r="DK30" s="643"/>
      <c r="DL30" s="650">
        <v>571554</v>
      </c>
      <c r="DM30" s="642"/>
      <c r="DN30" s="642"/>
      <c r="DO30" s="642"/>
      <c r="DP30" s="642"/>
      <c r="DQ30" s="642"/>
      <c r="DR30" s="642"/>
      <c r="DS30" s="642"/>
      <c r="DT30" s="642"/>
      <c r="DU30" s="642"/>
      <c r="DV30" s="643"/>
      <c r="DW30" s="646">
        <v>18.399999999999999</v>
      </c>
      <c r="DX30" s="675"/>
      <c r="DY30" s="675"/>
      <c r="DZ30" s="675"/>
      <c r="EA30" s="675"/>
      <c r="EB30" s="675"/>
      <c r="EC30" s="676"/>
    </row>
    <row r="31" spans="2:133" ht="11.25" customHeight="1" x14ac:dyDescent="0.15">
      <c r="B31" s="638" t="s">
        <v>308</v>
      </c>
      <c r="C31" s="639"/>
      <c r="D31" s="639"/>
      <c r="E31" s="639"/>
      <c r="F31" s="639"/>
      <c r="G31" s="639"/>
      <c r="H31" s="639"/>
      <c r="I31" s="639"/>
      <c r="J31" s="639"/>
      <c r="K31" s="639"/>
      <c r="L31" s="639"/>
      <c r="M31" s="639"/>
      <c r="N31" s="639"/>
      <c r="O31" s="639"/>
      <c r="P31" s="639"/>
      <c r="Q31" s="640"/>
      <c r="R31" s="641">
        <v>523756</v>
      </c>
      <c r="S31" s="642"/>
      <c r="T31" s="642"/>
      <c r="U31" s="642"/>
      <c r="V31" s="642"/>
      <c r="W31" s="642"/>
      <c r="X31" s="642"/>
      <c r="Y31" s="643"/>
      <c r="Z31" s="644">
        <v>8.6</v>
      </c>
      <c r="AA31" s="644"/>
      <c r="AB31" s="644"/>
      <c r="AC31" s="644"/>
      <c r="AD31" s="645" t="s">
        <v>231</v>
      </c>
      <c r="AE31" s="645"/>
      <c r="AF31" s="645"/>
      <c r="AG31" s="645"/>
      <c r="AH31" s="645"/>
      <c r="AI31" s="645"/>
      <c r="AJ31" s="645"/>
      <c r="AK31" s="645"/>
      <c r="AL31" s="646" t="s">
        <v>225</v>
      </c>
      <c r="AM31" s="647"/>
      <c r="AN31" s="647"/>
      <c r="AO31" s="648"/>
      <c r="AP31" s="698" t="s">
        <v>309</v>
      </c>
      <c r="AQ31" s="699"/>
      <c r="AR31" s="699"/>
      <c r="AS31" s="699"/>
      <c r="AT31" s="704" t="s">
        <v>310</v>
      </c>
      <c r="AU31" s="227"/>
      <c r="AV31" s="227"/>
      <c r="AW31" s="227"/>
      <c r="AX31" s="627" t="s">
        <v>186</v>
      </c>
      <c r="AY31" s="628"/>
      <c r="AZ31" s="628"/>
      <c r="BA31" s="628"/>
      <c r="BB31" s="628"/>
      <c r="BC31" s="628"/>
      <c r="BD31" s="628"/>
      <c r="BE31" s="628"/>
      <c r="BF31" s="629"/>
      <c r="BG31" s="697">
        <v>98.3</v>
      </c>
      <c r="BH31" s="693"/>
      <c r="BI31" s="693"/>
      <c r="BJ31" s="693"/>
      <c r="BK31" s="693"/>
      <c r="BL31" s="693"/>
      <c r="BM31" s="636">
        <v>94</v>
      </c>
      <c r="BN31" s="693"/>
      <c r="BO31" s="693"/>
      <c r="BP31" s="693"/>
      <c r="BQ31" s="694"/>
      <c r="BR31" s="697">
        <v>98.3</v>
      </c>
      <c r="BS31" s="693"/>
      <c r="BT31" s="693"/>
      <c r="BU31" s="693"/>
      <c r="BV31" s="693"/>
      <c r="BW31" s="693"/>
      <c r="BX31" s="636">
        <v>91.7</v>
      </c>
      <c r="BY31" s="693"/>
      <c r="BZ31" s="693"/>
      <c r="CA31" s="693"/>
      <c r="CB31" s="694"/>
      <c r="CD31" s="689"/>
      <c r="CE31" s="690"/>
      <c r="CF31" s="656" t="s">
        <v>311</v>
      </c>
      <c r="CG31" s="657"/>
      <c r="CH31" s="657"/>
      <c r="CI31" s="657"/>
      <c r="CJ31" s="657"/>
      <c r="CK31" s="657"/>
      <c r="CL31" s="657"/>
      <c r="CM31" s="657"/>
      <c r="CN31" s="657"/>
      <c r="CO31" s="657"/>
      <c r="CP31" s="657"/>
      <c r="CQ31" s="658"/>
      <c r="CR31" s="641">
        <v>26325</v>
      </c>
      <c r="CS31" s="678"/>
      <c r="CT31" s="678"/>
      <c r="CU31" s="678"/>
      <c r="CV31" s="678"/>
      <c r="CW31" s="678"/>
      <c r="CX31" s="678"/>
      <c r="CY31" s="679"/>
      <c r="CZ31" s="646">
        <v>0.5</v>
      </c>
      <c r="DA31" s="675"/>
      <c r="DB31" s="675"/>
      <c r="DC31" s="680"/>
      <c r="DD31" s="650">
        <v>26325</v>
      </c>
      <c r="DE31" s="678"/>
      <c r="DF31" s="678"/>
      <c r="DG31" s="678"/>
      <c r="DH31" s="678"/>
      <c r="DI31" s="678"/>
      <c r="DJ31" s="678"/>
      <c r="DK31" s="679"/>
      <c r="DL31" s="650">
        <v>26325</v>
      </c>
      <c r="DM31" s="678"/>
      <c r="DN31" s="678"/>
      <c r="DO31" s="678"/>
      <c r="DP31" s="678"/>
      <c r="DQ31" s="678"/>
      <c r="DR31" s="678"/>
      <c r="DS31" s="678"/>
      <c r="DT31" s="678"/>
      <c r="DU31" s="678"/>
      <c r="DV31" s="679"/>
      <c r="DW31" s="646">
        <v>0.8</v>
      </c>
      <c r="DX31" s="675"/>
      <c r="DY31" s="675"/>
      <c r="DZ31" s="675"/>
      <c r="EA31" s="675"/>
      <c r="EB31" s="675"/>
      <c r="EC31" s="676"/>
    </row>
    <row r="32" spans="2:133" ht="11.25" customHeight="1" x14ac:dyDescent="0.15">
      <c r="B32" s="708" t="s">
        <v>312</v>
      </c>
      <c r="C32" s="709"/>
      <c r="D32" s="709"/>
      <c r="E32" s="709"/>
      <c r="F32" s="709"/>
      <c r="G32" s="709"/>
      <c r="H32" s="709"/>
      <c r="I32" s="709"/>
      <c r="J32" s="709"/>
      <c r="K32" s="709"/>
      <c r="L32" s="709"/>
      <c r="M32" s="709"/>
      <c r="N32" s="709"/>
      <c r="O32" s="709"/>
      <c r="P32" s="709"/>
      <c r="Q32" s="710"/>
      <c r="R32" s="641">
        <v>88828</v>
      </c>
      <c r="S32" s="642"/>
      <c r="T32" s="642"/>
      <c r="U32" s="642"/>
      <c r="V32" s="642"/>
      <c r="W32" s="642"/>
      <c r="X32" s="642"/>
      <c r="Y32" s="643"/>
      <c r="Z32" s="644">
        <v>1.5</v>
      </c>
      <c r="AA32" s="644"/>
      <c r="AB32" s="644"/>
      <c r="AC32" s="644"/>
      <c r="AD32" s="645">
        <v>88828</v>
      </c>
      <c r="AE32" s="645"/>
      <c r="AF32" s="645"/>
      <c r="AG32" s="645"/>
      <c r="AH32" s="645"/>
      <c r="AI32" s="645"/>
      <c r="AJ32" s="645"/>
      <c r="AK32" s="645"/>
      <c r="AL32" s="646">
        <v>2.9</v>
      </c>
      <c r="AM32" s="647"/>
      <c r="AN32" s="647"/>
      <c r="AO32" s="648"/>
      <c r="AP32" s="700"/>
      <c r="AQ32" s="701"/>
      <c r="AR32" s="701"/>
      <c r="AS32" s="701"/>
      <c r="AT32" s="705"/>
      <c r="AU32" s="226" t="s">
        <v>313</v>
      </c>
      <c r="AV32" s="226"/>
      <c r="AW32" s="226"/>
      <c r="AX32" s="638" t="s">
        <v>314</v>
      </c>
      <c r="AY32" s="639"/>
      <c r="AZ32" s="639"/>
      <c r="BA32" s="639"/>
      <c r="BB32" s="639"/>
      <c r="BC32" s="639"/>
      <c r="BD32" s="639"/>
      <c r="BE32" s="639"/>
      <c r="BF32" s="640"/>
      <c r="BG32" s="707">
        <v>98.4</v>
      </c>
      <c r="BH32" s="678"/>
      <c r="BI32" s="678"/>
      <c r="BJ32" s="678"/>
      <c r="BK32" s="678"/>
      <c r="BL32" s="678"/>
      <c r="BM32" s="647">
        <v>93.9</v>
      </c>
      <c r="BN32" s="695"/>
      <c r="BO32" s="695"/>
      <c r="BP32" s="695"/>
      <c r="BQ32" s="696"/>
      <c r="BR32" s="707">
        <v>98.2</v>
      </c>
      <c r="BS32" s="678"/>
      <c r="BT32" s="678"/>
      <c r="BU32" s="678"/>
      <c r="BV32" s="678"/>
      <c r="BW32" s="678"/>
      <c r="BX32" s="647">
        <v>91.7</v>
      </c>
      <c r="BY32" s="695"/>
      <c r="BZ32" s="695"/>
      <c r="CA32" s="695"/>
      <c r="CB32" s="696"/>
      <c r="CD32" s="691"/>
      <c r="CE32" s="692"/>
      <c r="CF32" s="656" t="s">
        <v>315</v>
      </c>
      <c r="CG32" s="657"/>
      <c r="CH32" s="657"/>
      <c r="CI32" s="657"/>
      <c r="CJ32" s="657"/>
      <c r="CK32" s="657"/>
      <c r="CL32" s="657"/>
      <c r="CM32" s="657"/>
      <c r="CN32" s="657"/>
      <c r="CO32" s="657"/>
      <c r="CP32" s="657"/>
      <c r="CQ32" s="658"/>
      <c r="CR32" s="641">
        <v>197</v>
      </c>
      <c r="CS32" s="642"/>
      <c r="CT32" s="642"/>
      <c r="CU32" s="642"/>
      <c r="CV32" s="642"/>
      <c r="CW32" s="642"/>
      <c r="CX32" s="642"/>
      <c r="CY32" s="643"/>
      <c r="CZ32" s="646">
        <v>0</v>
      </c>
      <c r="DA32" s="675"/>
      <c r="DB32" s="675"/>
      <c r="DC32" s="680"/>
      <c r="DD32" s="650">
        <v>197</v>
      </c>
      <c r="DE32" s="642"/>
      <c r="DF32" s="642"/>
      <c r="DG32" s="642"/>
      <c r="DH32" s="642"/>
      <c r="DI32" s="642"/>
      <c r="DJ32" s="642"/>
      <c r="DK32" s="643"/>
      <c r="DL32" s="650">
        <v>197</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316</v>
      </c>
      <c r="C33" s="639"/>
      <c r="D33" s="639"/>
      <c r="E33" s="639"/>
      <c r="F33" s="639"/>
      <c r="G33" s="639"/>
      <c r="H33" s="639"/>
      <c r="I33" s="639"/>
      <c r="J33" s="639"/>
      <c r="K33" s="639"/>
      <c r="L33" s="639"/>
      <c r="M33" s="639"/>
      <c r="N33" s="639"/>
      <c r="O33" s="639"/>
      <c r="P33" s="639"/>
      <c r="Q33" s="640"/>
      <c r="R33" s="641">
        <v>614711</v>
      </c>
      <c r="S33" s="642"/>
      <c r="T33" s="642"/>
      <c r="U33" s="642"/>
      <c r="V33" s="642"/>
      <c r="W33" s="642"/>
      <c r="X33" s="642"/>
      <c r="Y33" s="643"/>
      <c r="Z33" s="644">
        <v>10.1</v>
      </c>
      <c r="AA33" s="644"/>
      <c r="AB33" s="644"/>
      <c r="AC33" s="644"/>
      <c r="AD33" s="645" t="s">
        <v>225</v>
      </c>
      <c r="AE33" s="645"/>
      <c r="AF33" s="645"/>
      <c r="AG33" s="645"/>
      <c r="AH33" s="645"/>
      <c r="AI33" s="645"/>
      <c r="AJ33" s="645"/>
      <c r="AK33" s="645"/>
      <c r="AL33" s="646" t="s">
        <v>231</v>
      </c>
      <c r="AM33" s="647"/>
      <c r="AN33" s="647"/>
      <c r="AO33" s="648"/>
      <c r="AP33" s="702"/>
      <c r="AQ33" s="703"/>
      <c r="AR33" s="703"/>
      <c r="AS33" s="703"/>
      <c r="AT33" s="706"/>
      <c r="AU33" s="228"/>
      <c r="AV33" s="228"/>
      <c r="AW33" s="228"/>
      <c r="AX33" s="682" t="s">
        <v>317</v>
      </c>
      <c r="AY33" s="683"/>
      <c r="AZ33" s="683"/>
      <c r="BA33" s="683"/>
      <c r="BB33" s="683"/>
      <c r="BC33" s="683"/>
      <c r="BD33" s="683"/>
      <c r="BE33" s="683"/>
      <c r="BF33" s="684"/>
      <c r="BG33" s="711">
        <v>96.5</v>
      </c>
      <c r="BH33" s="712"/>
      <c r="BI33" s="712"/>
      <c r="BJ33" s="712"/>
      <c r="BK33" s="712"/>
      <c r="BL33" s="712"/>
      <c r="BM33" s="713">
        <v>88.7</v>
      </c>
      <c r="BN33" s="712"/>
      <c r="BO33" s="712"/>
      <c r="BP33" s="712"/>
      <c r="BQ33" s="714"/>
      <c r="BR33" s="711">
        <v>96.4</v>
      </c>
      <c r="BS33" s="712"/>
      <c r="BT33" s="712"/>
      <c r="BU33" s="712"/>
      <c r="BV33" s="712"/>
      <c r="BW33" s="712"/>
      <c r="BX33" s="713">
        <v>83.7</v>
      </c>
      <c r="BY33" s="712"/>
      <c r="BZ33" s="712"/>
      <c r="CA33" s="712"/>
      <c r="CB33" s="714"/>
      <c r="CD33" s="656" t="s">
        <v>318</v>
      </c>
      <c r="CE33" s="657"/>
      <c r="CF33" s="657"/>
      <c r="CG33" s="657"/>
      <c r="CH33" s="657"/>
      <c r="CI33" s="657"/>
      <c r="CJ33" s="657"/>
      <c r="CK33" s="657"/>
      <c r="CL33" s="657"/>
      <c r="CM33" s="657"/>
      <c r="CN33" s="657"/>
      <c r="CO33" s="657"/>
      <c r="CP33" s="657"/>
      <c r="CQ33" s="658"/>
      <c r="CR33" s="641">
        <v>2502262</v>
      </c>
      <c r="CS33" s="678"/>
      <c r="CT33" s="678"/>
      <c r="CU33" s="678"/>
      <c r="CV33" s="678"/>
      <c r="CW33" s="678"/>
      <c r="CX33" s="678"/>
      <c r="CY33" s="679"/>
      <c r="CZ33" s="646">
        <v>44.5</v>
      </c>
      <c r="DA33" s="675"/>
      <c r="DB33" s="675"/>
      <c r="DC33" s="680"/>
      <c r="DD33" s="650">
        <v>1552525</v>
      </c>
      <c r="DE33" s="678"/>
      <c r="DF33" s="678"/>
      <c r="DG33" s="678"/>
      <c r="DH33" s="678"/>
      <c r="DI33" s="678"/>
      <c r="DJ33" s="678"/>
      <c r="DK33" s="679"/>
      <c r="DL33" s="650">
        <v>1031088</v>
      </c>
      <c r="DM33" s="678"/>
      <c r="DN33" s="678"/>
      <c r="DO33" s="678"/>
      <c r="DP33" s="678"/>
      <c r="DQ33" s="678"/>
      <c r="DR33" s="678"/>
      <c r="DS33" s="678"/>
      <c r="DT33" s="678"/>
      <c r="DU33" s="678"/>
      <c r="DV33" s="679"/>
      <c r="DW33" s="646">
        <v>33.1</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58208</v>
      </c>
      <c r="S34" s="642"/>
      <c r="T34" s="642"/>
      <c r="U34" s="642"/>
      <c r="V34" s="642"/>
      <c r="W34" s="642"/>
      <c r="X34" s="642"/>
      <c r="Y34" s="643"/>
      <c r="Z34" s="644">
        <v>1</v>
      </c>
      <c r="AA34" s="644"/>
      <c r="AB34" s="644"/>
      <c r="AC34" s="644"/>
      <c r="AD34" s="645" t="s">
        <v>225</v>
      </c>
      <c r="AE34" s="645"/>
      <c r="AF34" s="645"/>
      <c r="AG34" s="645"/>
      <c r="AH34" s="645"/>
      <c r="AI34" s="645"/>
      <c r="AJ34" s="645"/>
      <c r="AK34" s="645"/>
      <c r="AL34" s="646" t="s">
        <v>225</v>
      </c>
      <c r="AM34" s="647"/>
      <c r="AN34" s="647"/>
      <c r="AO34" s="648"/>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56" t="s">
        <v>320</v>
      </c>
      <c r="CE34" s="657"/>
      <c r="CF34" s="657"/>
      <c r="CG34" s="657"/>
      <c r="CH34" s="657"/>
      <c r="CI34" s="657"/>
      <c r="CJ34" s="657"/>
      <c r="CK34" s="657"/>
      <c r="CL34" s="657"/>
      <c r="CM34" s="657"/>
      <c r="CN34" s="657"/>
      <c r="CO34" s="657"/>
      <c r="CP34" s="657"/>
      <c r="CQ34" s="658"/>
      <c r="CR34" s="641">
        <v>1296969</v>
      </c>
      <c r="CS34" s="642"/>
      <c r="CT34" s="642"/>
      <c r="CU34" s="642"/>
      <c r="CV34" s="642"/>
      <c r="CW34" s="642"/>
      <c r="CX34" s="642"/>
      <c r="CY34" s="643"/>
      <c r="CZ34" s="646">
        <v>23.1</v>
      </c>
      <c r="DA34" s="675"/>
      <c r="DB34" s="675"/>
      <c r="DC34" s="680"/>
      <c r="DD34" s="650">
        <v>679474</v>
      </c>
      <c r="DE34" s="642"/>
      <c r="DF34" s="642"/>
      <c r="DG34" s="642"/>
      <c r="DH34" s="642"/>
      <c r="DI34" s="642"/>
      <c r="DJ34" s="642"/>
      <c r="DK34" s="643"/>
      <c r="DL34" s="650">
        <v>444603</v>
      </c>
      <c r="DM34" s="642"/>
      <c r="DN34" s="642"/>
      <c r="DO34" s="642"/>
      <c r="DP34" s="642"/>
      <c r="DQ34" s="642"/>
      <c r="DR34" s="642"/>
      <c r="DS34" s="642"/>
      <c r="DT34" s="642"/>
      <c r="DU34" s="642"/>
      <c r="DV34" s="643"/>
      <c r="DW34" s="646">
        <v>14.3</v>
      </c>
      <c r="DX34" s="675"/>
      <c r="DY34" s="675"/>
      <c r="DZ34" s="675"/>
      <c r="EA34" s="675"/>
      <c r="EB34" s="675"/>
      <c r="EC34" s="676"/>
    </row>
    <row r="35" spans="2:133" ht="11.25" customHeight="1" x14ac:dyDescent="0.15">
      <c r="B35" s="638" t="s">
        <v>321</v>
      </c>
      <c r="C35" s="639"/>
      <c r="D35" s="639"/>
      <c r="E35" s="639"/>
      <c r="F35" s="639"/>
      <c r="G35" s="639"/>
      <c r="H35" s="639"/>
      <c r="I35" s="639"/>
      <c r="J35" s="639"/>
      <c r="K35" s="639"/>
      <c r="L35" s="639"/>
      <c r="M35" s="639"/>
      <c r="N35" s="639"/>
      <c r="O35" s="639"/>
      <c r="P35" s="639"/>
      <c r="Q35" s="640"/>
      <c r="R35" s="641">
        <v>244158</v>
      </c>
      <c r="S35" s="642"/>
      <c r="T35" s="642"/>
      <c r="U35" s="642"/>
      <c r="V35" s="642"/>
      <c r="W35" s="642"/>
      <c r="X35" s="642"/>
      <c r="Y35" s="643"/>
      <c r="Z35" s="644">
        <v>4</v>
      </c>
      <c r="AA35" s="644"/>
      <c r="AB35" s="644"/>
      <c r="AC35" s="644"/>
      <c r="AD35" s="645" t="s">
        <v>225</v>
      </c>
      <c r="AE35" s="645"/>
      <c r="AF35" s="645"/>
      <c r="AG35" s="645"/>
      <c r="AH35" s="645"/>
      <c r="AI35" s="645"/>
      <c r="AJ35" s="645"/>
      <c r="AK35" s="645"/>
      <c r="AL35" s="646" t="s">
        <v>231</v>
      </c>
      <c r="AM35" s="647"/>
      <c r="AN35" s="647"/>
      <c r="AO35" s="648"/>
      <c r="AP35" s="231"/>
      <c r="AQ35" s="620" t="s">
        <v>322</v>
      </c>
      <c r="AR35" s="621"/>
      <c r="AS35" s="621"/>
      <c r="AT35" s="621"/>
      <c r="AU35" s="621"/>
      <c r="AV35" s="621"/>
      <c r="AW35" s="621"/>
      <c r="AX35" s="621"/>
      <c r="AY35" s="621"/>
      <c r="AZ35" s="621"/>
      <c r="BA35" s="621"/>
      <c r="BB35" s="621"/>
      <c r="BC35" s="621"/>
      <c r="BD35" s="621"/>
      <c r="BE35" s="621"/>
      <c r="BF35" s="622"/>
      <c r="BG35" s="620" t="s">
        <v>323</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324</v>
      </c>
      <c r="CE35" s="657"/>
      <c r="CF35" s="657"/>
      <c r="CG35" s="657"/>
      <c r="CH35" s="657"/>
      <c r="CI35" s="657"/>
      <c r="CJ35" s="657"/>
      <c r="CK35" s="657"/>
      <c r="CL35" s="657"/>
      <c r="CM35" s="657"/>
      <c r="CN35" s="657"/>
      <c r="CO35" s="657"/>
      <c r="CP35" s="657"/>
      <c r="CQ35" s="658"/>
      <c r="CR35" s="641">
        <v>26395</v>
      </c>
      <c r="CS35" s="678"/>
      <c r="CT35" s="678"/>
      <c r="CU35" s="678"/>
      <c r="CV35" s="678"/>
      <c r="CW35" s="678"/>
      <c r="CX35" s="678"/>
      <c r="CY35" s="679"/>
      <c r="CZ35" s="646">
        <v>0.5</v>
      </c>
      <c r="DA35" s="675"/>
      <c r="DB35" s="675"/>
      <c r="DC35" s="680"/>
      <c r="DD35" s="650">
        <v>24260</v>
      </c>
      <c r="DE35" s="678"/>
      <c r="DF35" s="678"/>
      <c r="DG35" s="678"/>
      <c r="DH35" s="678"/>
      <c r="DI35" s="678"/>
      <c r="DJ35" s="678"/>
      <c r="DK35" s="679"/>
      <c r="DL35" s="650">
        <v>16316</v>
      </c>
      <c r="DM35" s="678"/>
      <c r="DN35" s="678"/>
      <c r="DO35" s="678"/>
      <c r="DP35" s="678"/>
      <c r="DQ35" s="678"/>
      <c r="DR35" s="678"/>
      <c r="DS35" s="678"/>
      <c r="DT35" s="678"/>
      <c r="DU35" s="678"/>
      <c r="DV35" s="679"/>
      <c r="DW35" s="646">
        <v>0.5</v>
      </c>
      <c r="DX35" s="675"/>
      <c r="DY35" s="675"/>
      <c r="DZ35" s="675"/>
      <c r="EA35" s="675"/>
      <c r="EB35" s="675"/>
      <c r="EC35" s="676"/>
    </row>
    <row r="36" spans="2:133" ht="11.25" customHeight="1" x14ac:dyDescent="0.15">
      <c r="B36" s="638" t="s">
        <v>325</v>
      </c>
      <c r="C36" s="639"/>
      <c r="D36" s="639"/>
      <c r="E36" s="639"/>
      <c r="F36" s="639"/>
      <c r="G36" s="639"/>
      <c r="H36" s="639"/>
      <c r="I36" s="639"/>
      <c r="J36" s="639"/>
      <c r="K36" s="639"/>
      <c r="L36" s="639"/>
      <c r="M36" s="639"/>
      <c r="N36" s="639"/>
      <c r="O36" s="639"/>
      <c r="P36" s="639"/>
      <c r="Q36" s="640"/>
      <c r="R36" s="641">
        <v>483541</v>
      </c>
      <c r="S36" s="642"/>
      <c r="T36" s="642"/>
      <c r="U36" s="642"/>
      <c r="V36" s="642"/>
      <c r="W36" s="642"/>
      <c r="X36" s="642"/>
      <c r="Y36" s="643"/>
      <c r="Z36" s="644">
        <v>7.9</v>
      </c>
      <c r="AA36" s="644"/>
      <c r="AB36" s="644"/>
      <c r="AC36" s="644"/>
      <c r="AD36" s="645" t="s">
        <v>225</v>
      </c>
      <c r="AE36" s="645"/>
      <c r="AF36" s="645"/>
      <c r="AG36" s="645"/>
      <c r="AH36" s="645"/>
      <c r="AI36" s="645"/>
      <c r="AJ36" s="645"/>
      <c r="AK36" s="645"/>
      <c r="AL36" s="646" t="s">
        <v>225</v>
      </c>
      <c r="AM36" s="647"/>
      <c r="AN36" s="647"/>
      <c r="AO36" s="648"/>
      <c r="AP36" s="231"/>
      <c r="AQ36" s="715" t="s">
        <v>326</v>
      </c>
      <c r="AR36" s="716"/>
      <c r="AS36" s="716"/>
      <c r="AT36" s="716"/>
      <c r="AU36" s="716"/>
      <c r="AV36" s="716"/>
      <c r="AW36" s="716"/>
      <c r="AX36" s="716"/>
      <c r="AY36" s="717"/>
      <c r="AZ36" s="630">
        <v>332569</v>
      </c>
      <c r="BA36" s="631"/>
      <c r="BB36" s="631"/>
      <c r="BC36" s="631"/>
      <c r="BD36" s="631"/>
      <c r="BE36" s="631"/>
      <c r="BF36" s="718"/>
      <c r="BG36" s="652" t="s">
        <v>327</v>
      </c>
      <c r="BH36" s="653"/>
      <c r="BI36" s="653"/>
      <c r="BJ36" s="653"/>
      <c r="BK36" s="653"/>
      <c r="BL36" s="653"/>
      <c r="BM36" s="653"/>
      <c r="BN36" s="653"/>
      <c r="BO36" s="653"/>
      <c r="BP36" s="653"/>
      <c r="BQ36" s="653"/>
      <c r="BR36" s="653"/>
      <c r="BS36" s="653"/>
      <c r="BT36" s="653"/>
      <c r="BU36" s="654"/>
      <c r="BV36" s="630">
        <v>5426</v>
      </c>
      <c r="BW36" s="631"/>
      <c r="BX36" s="631"/>
      <c r="BY36" s="631"/>
      <c r="BZ36" s="631"/>
      <c r="CA36" s="631"/>
      <c r="CB36" s="718"/>
      <c r="CD36" s="656" t="s">
        <v>328</v>
      </c>
      <c r="CE36" s="657"/>
      <c r="CF36" s="657"/>
      <c r="CG36" s="657"/>
      <c r="CH36" s="657"/>
      <c r="CI36" s="657"/>
      <c r="CJ36" s="657"/>
      <c r="CK36" s="657"/>
      <c r="CL36" s="657"/>
      <c r="CM36" s="657"/>
      <c r="CN36" s="657"/>
      <c r="CO36" s="657"/>
      <c r="CP36" s="657"/>
      <c r="CQ36" s="658"/>
      <c r="CR36" s="641">
        <v>662625</v>
      </c>
      <c r="CS36" s="642"/>
      <c r="CT36" s="642"/>
      <c r="CU36" s="642"/>
      <c r="CV36" s="642"/>
      <c r="CW36" s="642"/>
      <c r="CX36" s="642"/>
      <c r="CY36" s="643"/>
      <c r="CZ36" s="646">
        <v>11.8</v>
      </c>
      <c r="DA36" s="675"/>
      <c r="DB36" s="675"/>
      <c r="DC36" s="680"/>
      <c r="DD36" s="650">
        <v>502765</v>
      </c>
      <c r="DE36" s="642"/>
      <c r="DF36" s="642"/>
      <c r="DG36" s="642"/>
      <c r="DH36" s="642"/>
      <c r="DI36" s="642"/>
      <c r="DJ36" s="642"/>
      <c r="DK36" s="643"/>
      <c r="DL36" s="650">
        <v>379023</v>
      </c>
      <c r="DM36" s="642"/>
      <c r="DN36" s="642"/>
      <c r="DO36" s="642"/>
      <c r="DP36" s="642"/>
      <c r="DQ36" s="642"/>
      <c r="DR36" s="642"/>
      <c r="DS36" s="642"/>
      <c r="DT36" s="642"/>
      <c r="DU36" s="642"/>
      <c r="DV36" s="643"/>
      <c r="DW36" s="646">
        <v>12.2</v>
      </c>
      <c r="DX36" s="675"/>
      <c r="DY36" s="675"/>
      <c r="DZ36" s="675"/>
      <c r="EA36" s="675"/>
      <c r="EB36" s="675"/>
      <c r="EC36" s="676"/>
    </row>
    <row r="37" spans="2:133" ht="11.25" customHeight="1" x14ac:dyDescent="0.15">
      <c r="B37" s="638" t="s">
        <v>329</v>
      </c>
      <c r="C37" s="639"/>
      <c r="D37" s="639"/>
      <c r="E37" s="639"/>
      <c r="F37" s="639"/>
      <c r="G37" s="639"/>
      <c r="H37" s="639"/>
      <c r="I37" s="639"/>
      <c r="J37" s="639"/>
      <c r="K37" s="639"/>
      <c r="L37" s="639"/>
      <c r="M37" s="639"/>
      <c r="N37" s="639"/>
      <c r="O37" s="639"/>
      <c r="P37" s="639"/>
      <c r="Q37" s="640"/>
      <c r="R37" s="641">
        <v>311767</v>
      </c>
      <c r="S37" s="642"/>
      <c r="T37" s="642"/>
      <c r="U37" s="642"/>
      <c r="V37" s="642"/>
      <c r="W37" s="642"/>
      <c r="X37" s="642"/>
      <c r="Y37" s="643"/>
      <c r="Z37" s="644">
        <v>5.0999999999999996</v>
      </c>
      <c r="AA37" s="644"/>
      <c r="AB37" s="644"/>
      <c r="AC37" s="644"/>
      <c r="AD37" s="645" t="s">
        <v>231</v>
      </c>
      <c r="AE37" s="645"/>
      <c r="AF37" s="645"/>
      <c r="AG37" s="645"/>
      <c r="AH37" s="645"/>
      <c r="AI37" s="645"/>
      <c r="AJ37" s="645"/>
      <c r="AK37" s="645"/>
      <c r="AL37" s="646" t="s">
        <v>231</v>
      </c>
      <c r="AM37" s="647"/>
      <c r="AN37" s="647"/>
      <c r="AO37" s="648"/>
      <c r="AQ37" s="719" t="s">
        <v>330</v>
      </c>
      <c r="AR37" s="720"/>
      <c r="AS37" s="720"/>
      <c r="AT37" s="720"/>
      <c r="AU37" s="720"/>
      <c r="AV37" s="720"/>
      <c r="AW37" s="720"/>
      <c r="AX37" s="720"/>
      <c r="AY37" s="721"/>
      <c r="AZ37" s="641">
        <v>68740</v>
      </c>
      <c r="BA37" s="642"/>
      <c r="BB37" s="642"/>
      <c r="BC37" s="642"/>
      <c r="BD37" s="678"/>
      <c r="BE37" s="678"/>
      <c r="BF37" s="696"/>
      <c r="BG37" s="656" t="s">
        <v>331</v>
      </c>
      <c r="BH37" s="657"/>
      <c r="BI37" s="657"/>
      <c r="BJ37" s="657"/>
      <c r="BK37" s="657"/>
      <c r="BL37" s="657"/>
      <c r="BM37" s="657"/>
      <c r="BN37" s="657"/>
      <c r="BO37" s="657"/>
      <c r="BP37" s="657"/>
      <c r="BQ37" s="657"/>
      <c r="BR37" s="657"/>
      <c r="BS37" s="657"/>
      <c r="BT37" s="657"/>
      <c r="BU37" s="658"/>
      <c r="BV37" s="641">
        <v>5426</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396777</v>
      </c>
      <c r="CS37" s="678"/>
      <c r="CT37" s="678"/>
      <c r="CU37" s="678"/>
      <c r="CV37" s="678"/>
      <c r="CW37" s="678"/>
      <c r="CX37" s="678"/>
      <c r="CY37" s="679"/>
      <c r="CZ37" s="646">
        <v>7.1</v>
      </c>
      <c r="DA37" s="675"/>
      <c r="DB37" s="675"/>
      <c r="DC37" s="680"/>
      <c r="DD37" s="650">
        <v>353277</v>
      </c>
      <c r="DE37" s="678"/>
      <c r="DF37" s="678"/>
      <c r="DG37" s="678"/>
      <c r="DH37" s="678"/>
      <c r="DI37" s="678"/>
      <c r="DJ37" s="678"/>
      <c r="DK37" s="679"/>
      <c r="DL37" s="650">
        <v>270477</v>
      </c>
      <c r="DM37" s="678"/>
      <c r="DN37" s="678"/>
      <c r="DO37" s="678"/>
      <c r="DP37" s="678"/>
      <c r="DQ37" s="678"/>
      <c r="DR37" s="678"/>
      <c r="DS37" s="678"/>
      <c r="DT37" s="678"/>
      <c r="DU37" s="678"/>
      <c r="DV37" s="679"/>
      <c r="DW37" s="646">
        <v>8.6999999999999993</v>
      </c>
      <c r="DX37" s="675"/>
      <c r="DY37" s="675"/>
      <c r="DZ37" s="675"/>
      <c r="EA37" s="675"/>
      <c r="EB37" s="675"/>
      <c r="EC37" s="676"/>
    </row>
    <row r="38" spans="2:133" ht="11.25" customHeight="1" x14ac:dyDescent="0.15">
      <c r="B38" s="638" t="s">
        <v>333</v>
      </c>
      <c r="C38" s="639"/>
      <c r="D38" s="639"/>
      <c r="E38" s="639"/>
      <c r="F38" s="639"/>
      <c r="G38" s="639"/>
      <c r="H38" s="639"/>
      <c r="I38" s="639"/>
      <c r="J38" s="639"/>
      <c r="K38" s="639"/>
      <c r="L38" s="639"/>
      <c r="M38" s="639"/>
      <c r="N38" s="639"/>
      <c r="O38" s="639"/>
      <c r="P38" s="639"/>
      <c r="Q38" s="640"/>
      <c r="R38" s="641">
        <v>108729</v>
      </c>
      <c r="S38" s="642"/>
      <c r="T38" s="642"/>
      <c r="U38" s="642"/>
      <c r="V38" s="642"/>
      <c r="W38" s="642"/>
      <c r="X38" s="642"/>
      <c r="Y38" s="643"/>
      <c r="Z38" s="644">
        <v>1.8</v>
      </c>
      <c r="AA38" s="644"/>
      <c r="AB38" s="644"/>
      <c r="AC38" s="644"/>
      <c r="AD38" s="645" t="s">
        <v>231</v>
      </c>
      <c r="AE38" s="645"/>
      <c r="AF38" s="645"/>
      <c r="AG38" s="645"/>
      <c r="AH38" s="645"/>
      <c r="AI38" s="645"/>
      <c r="AJ38" s="645"/>
      <c r="AK38" s="645"/>
      <c r="AL38" s="646" t="s">
        <v>225</v>
      </c>
      <c r="AM38" s="647"/>
      <c r="AN38" s="647"/>
      <c r="AO38" s="648"/>
      <c r="AQ38" s="719" t="s">
        <v>334</v>
      </c>
      <c r="AR38" s="720"/>
      <c r="AS38" s="720"/>
      <c r="AT38" s="720"/>
      <c r="AU38" s="720"/>
      <c r="AV38" s="720"/>
      <c r="AW38" s="720"/>
      <c r="AX38" s="720"/>
      <c r="AY38" s="721"/>
      <c r="AZ38" s="641" t="s">
        <v>231</v>
      </c>
      <c r="BA38" s="642"/>
      <c r="BB38" s="642"/>
      <c r="BC38" s="642"/>
      <c r="BD38" s="678"/>
      <c r="BE38" s="678"/>
      <c r="BF38" s="696"/>
      <c r="BG38" s="656" t="s">
        <v>335</v>
      </c>
      <c r="BH38" s="657"/>
      <c r="BI38" s="657"/>
      <c r="BJ38" s="657"/>
      <c r="BK38" s="657"/>
      <c r="BL38" s="657"/>
      <c r="BM38" s="657"/>
      <c r="BN38" s="657"/>
      <c r="BO38" s="657"/>
      <c r="BP38" s="657"/>
      <c r="BQ38" s="657"/>
      <c r="BR38" s="657"/>
      <c r="BS38" s="657"/>
      <c r="BT38" s="657"/>
      <c r="BU38" s="658"/>
      <c r="BV38" s="641">
        <v>969</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332569</v>
      </c>
      <c r="CS38" s="642"/>
      <c r="CT38" s="642"/>
      <c r="CU38" s="642"/>
      <c r="CV38" s="642"/>
      <c r="CW38" s="642"/>
      <c r="CX38" s="642"/>
      <c r="CY38" s="643"/>
      <c r="CZ38" s="646">
        <v>5.9</v>
      </c>
      <c r="DA38" s="675"/>
      <c r="DB38" s="675"/>
      <c r="DC38" s="680"/>
      <c r="DD38" s="650">
        <v>262827</v>
      </c>
      <c r="DE38" s="642"/>
      <c r="DF38" s="642"/>
      <c r="DG38" s="642"/>
      <c r="DH38" s="642"/>
      <c r="DI38" s="642"/>
      <c r="DJ38" s="642"/>
      <c r="DK38" s="643"/>
      <c r="DL38" s="650">
        <v>191146</v>
      </c>
      <c r="DM38" s="642"/>
      <c r="DN38" s="642"/>
      <c r="DO38" s="642"/>
      <c r="DP38" s="642"/>
      <c r="DQ38" s="642"/>
      <c r="DR38" s="642"/>
      <c r="DS38" s="642"/>
      <c r="DT38" s="642"/>
      <c r="DU38" s="642"/>
      <c r="DV38" s="643"/>
      <c r="DW38" s="646">
        <v>6.1</v>
      </c>
      <c r="DX38" s="675"/>
      <c r="DY38" s="675"/>
      <c r="DZ38" s="675"/>
      <c r="EA38" s="675"/>
      <c r="EB38" s="675"/>
      <c r="EC38" s="676"/>
    </row>
    <row r="39" spans="2:133" ht="11.25" customHeight="1" x14ac:dyDescent="0.15">
      <c r="B39" s="638" t="s">
        <v>337</v>
      </c>
      <c r="C39" s="639"/>
      <c r="D39" s="639"/>
      <c r="E39" s="639"/>
      <c r="F39" s="639"/>
      <c r="G39" s="639"/>
      <c r="H39" s="639"/>
      <c r="I39" s="639"/>
      <c r="J39" s="639"/>
      <c r="K39" s="639"/>
      <c r="L39" s="639"/>
      <c r="M39" s="639"/>
      <c r="N39" s="639"/>
      <c r="O39" s="639"/>
      <c r="P39" s="639"/>
      <c r="Q39" s="640"/>
      <c r="R39" s="641">
        <v>519987</v>
      </c>
      <c r="S39" s="642"/>
      <c r="T39" s="642"/>
      <c r="U39" s="642"/>
      <c r="V39" s="642"/>
      <c r="W39" s="642"/>
      <c r="X39" s="642"/>
      <c r="Y39" s="643"/>
      <c r="Z39" s="644">
        <v>8.5</v>
      </c>
      <c r="AA39" s="644"/>
      <c r="AB39" s="644"/>
      <c r="AC39" s="644"/>
      <c r="AD39" s="645" t="s">
        <v>225</v>
      </c>
      <c r="AE39" s="645"/>
      <c r="AF39" s="645"/>
      <c r="AG39" s="645"/>
      <c r="AH39" s="645"/>
      <c r="AI39" s="645"/>
      <c r="AJ39" s="645"/>
      <c r="AK39" s="645"/>
      <c r="AL39" s="646" t="s">
        <v>225</v>
      </c>
      <c r="AM39" s="647"/>
      <c r="AN39" s="647"/>
      <c r="AO39" s="648"/>
      <c r="AQ39" s="719" t="s">
        <v>338</v>
      </c>
      <c r="AR39" s="720"/>
      <c r="AS39" s="720"/>
      <c r="AT39" s="720"/>
      <c r="AU39" s="720"/>
      <c r="AV39" s="720"/>
      <c r="AW39" s="720"/>
      <c r="AX39" s="720"/>
      <c r="AY39" s="721"/>
      <c r="AZ39" s="641" t="s">
        <v>225</v>
      </c>
      <c r="BA39" s="642"/>
      <c r="BB39" s="642"/>
      <c r="BC39" s="642"/>
      <c r="BD39" s="678"/>
      <c r="BE39" s="678"/>
      <c r="BF39" s="696"/>
      <c r="BG39" s="656" t="s">
        <v>339</v>
      </c>
      <c r="BH39" s="657"/>
      <c r="BI39" s="657"/>
      <c r="BJ39" s="657"/>
      <c r="BK39" s="657"/>
      <c r="BL39" s="657"/>
      <c r="BM39" s="657"/>
      <c r="BN39" s="657"/>
      <c r="BO39" s="657"/>
      <c r="BP39" s="657"/>
      <c r="BQ39" s="657"/>
      <c r="BR39" s="657"/>
      <c r="BS39" s="657"/>
      <c r="BT39" s="657"/>
      <c r="BU39" s="658"/>
      <c r="BV39" s="641">
        <v>1483</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183704</v>
      </c>
      <c r="CS39" s="678"/>
      <c r="CT39" s="678"/>
      <c r="CU39" s="678"/>
      <c r="CV39" s="678"/>
      <c r="CW39" s="678"/>
      <c r="CX39" s="678"/>
      <c r="CY39" s="679"/>
      <c r="CZ39" s="646">
        <v>3.3</v>
      </c>
      <c r="DA39" s="675"/>
      <c r="DB39" s="675"/>
      <c r="DC39" s="680"/>
      <c r="DD39" s="650">
        <v>83199</v>
      </c>
      <c r="DE39" s="678"/>
      <c r="DF39" s="678"/>
      <c r="DG39" s="678"/>
      <c r="DH39" s="678"/>
      <c r="DI39" s="678"/>
      <c r="DJ39" s="678"/>
      <c r="DK39" s="679"/>
      <c r="DL39" s="650" t="s">
        <v>231</v>
      </c>
      <c r="DM39" s="678"/>
      <c r="DN39" s="678"/>
      <c r="DO39" s="678"/>
      <c r="DP39" s="678"/>
      <c r="DQ39" s="678"/>
      <c r="DR39" s="678"/>
      <c r="DS39" s="678"/>
      <c r="DT39" s="678"/>
      <c r="DU39" s="678"/>
      <c r="DV39" s="679"/>
      <c r="DW39" s="646" t="s">
        <v>225</v>
      </c>
      <c r="DX39" s="675"/>
      <c r="DY39" s="675"/>
      <c r="DZ39" s="675"/>
      <c r="EA39" s="675"/>
      <c r="EB39" s="675"/>
      <c r="EC39" s="676"/>
    </row>
    <row r="40" spans="2:133" ht="11.25" customHeight="1" x14ac:dyDescent="0.15">
      <c r="B40" s="638" t="s">
        <v>341</v>
      </c>
      <c r="C40" s="639"/>
      <c r="D40" s="639"/>
      <c r="E40" s="639"/>
      <c r="F40" s="639"/>
      <c r="G40" s="639"/>
      <c r="H40" s="639"/>
      <c r="I40" s="639"/>
      <c r="J40" s="639"/>
      <c r="K40" s="639"/>
      <c r="L40" s="639"/>
      <c r="M40" s="639"/>
      <c r="N40" s="639"/>
      <c r="O40" s="639"/>
      <c r="P40" s="639"/>
      <c r="Q40" s="640"/>
      <c r="R40" s="641" t="s">
        <v>225</v>
      </c>
      <c r="S40" s="642"/>
      <c r="T40" s="642"/>
      <c r="U40" s="642"/>
      <c r="V40" s="642"/>
      <c r="W40" s="642"/>
      <c r="X40" s="642"/>
      <c r="Y40" s="643"/>
      <c r="Z40" s="644" t="s">
        <v>231</v>
      </c>
      <c r="AA40" s="644"/>
      <c r="AB40" s="644"/>
      <c r="AC40" s="644"/>
      <c r="AD40" s="645" t="s">
        <v>225</v>
      </c>
      <c r="AE40" s="645"/>
      <c r="AF40" s="645"/>
      <c r="AG40" s="645"/>
      <c r="AH40" s="645"/>
      <c r="AI40" s="645"/>
      <c r="AJ40" s="645"/>
      <c r="AK40" s="645"/>
      <c r="AL40" s="646" t="s">
        <v>225</v>
      </c>
      <c r="AM40" s="647"/>
      <c r="AN40" s="647"/>
      <c r="AO40" s="648"/>
      <c r="AQ40" s="719" t="s">
        <v>342</v>
      </c>
      <c r="AR40" s="720"/>
      <c r="AS40" s="720"/>
      <c r="AT40" s="720"/>
      <c r="AU40" s="720"/>
      <c r="AV40" s="720"/>
      <c r="AW40" s="720"/>
      <c r="AX40" s="720"/>
      <c r="AY40" s="721"/>
      <c r="AZ40" s="641" t="s">
        <v>225</v>
      </c>
      <c r="BA40" s="642"/>
      <c r="BB40" s="642"/>
      <c r="BC40" s="642"/>
      <c r="BD40" s="678"/>
      <c r="BE40" s="678"/>
      <c r="BF40" s="696"/>
      <c r="BG40" s="722" t="s">
        <v>343</v>
      </c>
      <c r="BH40" s="723"/>
      <c r="BI40" s="723"/>
      <c r="BJ40" s="723"/>
      <c r="BK40" s="723"/>
      <c r="BL40" s="232"/>
      <c r="BM40" s="657" t="s">
        <v>344</v>
      </c>
      <c r="BN40" s="657"/>
      <c r="BO40" s="657"/>
      <c r="BP40" s="657"/>
      <c r="BQ40" s="657"/>
      <c r="BR40" s="657"/>
      <c r="BS40" s="657"/>
      <c r="BT40" s="657"/>
      <c r="BU40" s="658"/>
      <c r="BV40" s="641">
        <v>62</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t="s">
        <v>225</v>
      </c>
      <c r="CS40" s="642"/>
      <c r="CT40" s="642"/>
      <c r="CU40" s="642"/>
      <c r="CV40" s="642"/>
      <c r="CW40" s="642"/>
      <c r="CX40" s="642"/>
      <c r="CY40" s="643"/>
      <c r="CZ40" s="646" t="s">
        <v>231</v>
      </c>
      <c r="DA40" s="675"/>
      <c r="DB40" s="675"/>
      <c r="DC40" s="680"/>
      <c r="DD40" s="650" t="s">
        <v>231</v>
      </c>
      <c r="DE40" s="642"/>
      <c r="DF40" s="642"/>
      <c r="DG40" s="642"/>
      <c r="DH40" s="642"/>
      <c r="DI40" s="642"/>
      <c r="DJ40" s="642"/>
      <c r="DK40" s="643"/>
      <c r="DL40" s="650" t="s">
        <v>231</v>
      </c>
      <c r="DM40" s="642"/>
      <c r="DN40" s="642"/>
      <c r="DO40" s="642"/>
      <c r="DP40" s="642"/>
      <c r="DQ40" s="642"/>
      <c r="DR40" s="642"/>
      <c r="DS40" s="642"/>
      <c r="DT40" s="642"/>
      <c r="DU40" s="642"/>
      <c r="DV40" s="643"/>
      <c r="DW40" s="646" t="s">
        <v>231</v>
      </c>
      <c r="DX40" s="675"/>
      <c r="DY40" s="675"/>
      <c r="DZ40" s="675"/>
      <c r="EA40" s="675"/>
      <c r="EB40" s="675"/>
      <c r="EC40" s="676"/>
    </row>
    <row r="41" spans="2:133" ht="11.25" customHeight="1" x14ac:dyDescent="0.15">
      <c r="B41" s="638" t="s">
        <v>346</v>
      </c>
      <c r="C41" s="639"/>
      <c r="D41" s="639"/>
      <c r="E41" s="639"/>
      <c r="F41" s="639"/>
      <c r="G41" s="639"/>
      <c r="H41" s="639"/>
      <c r="I41" s="639"/>
      <c r="J41" s="639"/>
      <c r="K41" s="639"/>
      <c r="L41" s="639"/>
      <c r="M41" s="639"/>
      <c r="N41" s="639"/>
      <c r="O41" s="639"/>
      <c r="P41" s="639"/>
      <c r="Q41" s="640"/>
      <c r="R41" s="641">
        <v>87787</v>
      </c>
      <c r="S41" s="642"/>
      <c r="T41" s="642"/>
      <c r="U41" s="642"/>
      <c r="V41" s="642"/>
      <c r="W41" s="642"/>
      <c r="X41" s="642"/>
      <c r="Y41" s="643"/>
      <c r="Z41" s="644">
        <v>1.4</v>
      </c>
      <c r="AA41" s="644"/>
      <c r="AB41" s="644"/>
      <c r="AC41" s="644"/>
      <c r="AD41" s="645" t="s">
        <v>231</v>
      </c>
      <c r="AE41" s="645"/>
      <c r="AF41" s="645"/>
      <c r="AG41" s="645"/>
      <c r="AH41" s="645"/>
      <c r="AI41" s="645"/>
      <c r="AJ41" s="645"/>
      <c r="AK41" s="645"/>
      <c r="AL41" s="646" t="s">
        <v>347</v>
      </c>
      <c r="AM41" s="647"/>
      <c r="AN41" s="647"/>
      <c r="AO41" s="648"/>
      <c r="AQ41" s="719" t="s">
        <v>348</v>
      </c>
      <c r="AR41" s="720"/>
      <c r="AS41" s="720"/>
      <c r="AT41" s="720"/>
      <c r="AU41" s="720"/>
      <c r="AV41" s="720"/>
      <c r="AW41" s="720"/>
      <c r="AX41" s="720"/>
      <c r="AY41" s="721"/>
      <c r="AZ41" s="641">
        <v>47721</v>
      </c>
      <c r="BA41" s="642"/>
      <c r="BB41" s="642"/>
      <c r="BC41" s="642"/>
      <c r="BD41" s="678"/>
      <c r="BE41" s="678"/>
      <c r="BF41" s="696"/>
      <c r="BG41" s="722"/>
      <c r="BH41" s="723"/>
      <c r="BI41" s="723"/>
      <c r="BJ41" s="723"/>
      <c r="BK41" s="723"/>
      <c r="BL41" s="232"/>
      <c r="BM41" s="657" t="s">
        <v>349</v>
      </c>
      <c r="BN41" s="657"/>
      <c r="BO41" s="657"/>
      <c r="BP41" s="657"/>
      <c r="BQ41" s="657"/>
      <c r="BR41" s="657"/>
      <c r="BS41" s="657"/>
      <c r="BT41" s="657"/>
      <c r="BU41" s="658"/>
      <c r="BV41" s="641">
        <v>1</v>
      </c>
      <c r="BW41" s="642"/>
      <c r="BX41" s="642"/>
      <c r="BY41" s="642"/>
      <c r="BZ41" s="642"/>
      <c r="CA41" s="642"/>
      <c r="CB41" s="651"/>
      <c r="CD41" s="656" t="s">
        <v>350</v>
      </c>
      <c r="CE41" s="657"/>
      <c r="CF41" s="657"/>
      <c r="CG41" s="657"/>
      <c r="CH41" s="657"/>
      <c r="CI41" s="657"/>
      <c r="CJ41" s="657"/>
      <c r="CK41" s="657"/>
      <c r="CL41" s="657"/>
      <c r="CM41" s="657"/>
      <c r="CN41" s="657"/>
      <c r="CO41" s="657"/>
      <c r="CP41" s="657"/>
      <c r="CQ41" s="658"/>
      <c r="CR41" s="641" t="s">
        <v>231</v>
      </c>
      <c r="CS41" s="678"/>
      <c r="CT41" s="678"/>
      <c r="CU41" s="678"/>
      <c r="CV41" s="678"/>
      <c r="CW41" s="678"/>
      <c r="CX41" s="678"/>
      <c r="CY41" s="679"/>
      <c r="CZ41" s="646" t="s">
        <v>231</v>
      </c>
      <c r="DA41" s="675"/>
      <c r="DB41" s="675"/>
      <c r="DC41" s="680"/>
      <c r="DD41" s="650" t="s">
        <v>231</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82" t="s">
        <v>351</v>
      </c>
      <c r="C42" s="683"/>
      <c r="D42" s="683"/>
      <c r="E42" s="683"/>
      <c r="F42" s="683"/>
      <c r="G42" s="683"/>
      <c r="H42" s="683"/>
      <c r="I42" s="683"/>
      <c r="J42" s="683"/>
      <c r="K42" s="683"/>
      <c r="L42" s="683"/>
      <c r="M42" s="683"/>
      <c r="N42" s="683"/>
      <c r="O42" s="683"/>
      <c r="P42" s="683"/>
      <c r="Q42" s="684"/>
      <c r="R42" s="726">
        <v>6115351</v>
      </c>
      <c r="S42" s="727"/>
      <c r="T42" s="727"/>
      <c r="U42" s="727"/>
      <c r="V42" s="727"/>
      <c r="W42" s="727"/>
      <c r="X42" s="727"/>
      <c r="Y42" s="735"/>
      <c r="Z42" s="736">
        <v>100</v>
      </c>
      <c r="AA42" s="736"/>
      <c r="AB42" s="736"/>
      <c r="AC42" s="736"/>
      <c r="AD42" s="737">
        <v>3026109</v>
      </c>
      <c r="AE42" s="737"/>
      <c r="AF42" s="737"/>
      <c r="AG42" s="737"/>
      <c r="AH42" s="737"/>
      <c r="AI42" s="737"/>
      <c r="AJ42" s="737"/>
      <c r="AK42" s="737"/>
      <c r="AL42" s="738">
        <v>100</v>
      </c>
      <c r="AM42" s="713"/>
      <c r="AN42" s="713"/>
      <c r="AO42" s="739"/>
      <c r="AQ42" s="740" t="s">
        <v>352</v>
      </c>
      <c r="AR42" s="741"/>
      <c r="AS42" s="741"/>
      <c r="AT42" s="741"/>
      <c r="AU42" s="741"/>
      <c r="AV42" s="741"/>
      <c r="AW42" s="741"/>
      <c r="AX42" s="741"/>
      <c r="AY42" s="742"/>
      <c r="AZ42" s="726">
        <v>216108</v>
      </c>
      <c r="BA42" s="727"/>
      <c r="BB42" s="727"/>
      <c r="BC42" s="727"/>
      <c r="BD42" s="712"/>
      <c r="BE42" s="712"/>
      <c r="BF42" s="714"/>
      <c r="BG42" s="724"/>
      <c r="BH42" s="725"/>
      <c r="BI42" s="725"/>
      <c r="BJ42" s="725"/>
      <c r="BK42" s="725"/>
      <c r="BL42" s="233"/>
      <c r="BM42" s="667" t="s">
        <v>353</v>
      </c>
      <c r="BN42" s="667"/>
      <c r="BO42" s="667"/>
      <c r="BP42" s="667"/>
      <c r="BQ42" s="667"/>
      <c r="BR42" s="667"/>
      <c r="BS42" s="667"/>
      <c r="BT42" s="667"/>
      <c r="BU42" s="668"/>
      <c r="BV42" s="726">
        <v>383</v>
      </c>
      <c r="BW42" s="727"/>
      <c r="BX42" s="727"/>
      <c r="BY42" s="727"/>
      <c r="BZ42" s="727"/>
      <c r="CA42" s="727"/>
      <c r="CB42" s="734"/>
      <c r="CD42" s="638" t="s">
        <v>354</v>
      </c>
      <c r="CE42" s="639"/>
      <c r="CF42" s="639"/>
      <c r="CG42" s="639"/>
      <c r="CH42" s="639"/>
      <c r="CI42" s="639"/>
      <c r="CJ42" s="639"/>
      <c r="CK42" s="639"/>
      <c r="CL42" s="639"/>
      <c r="CM42" s="639"/>
      <c r="CN42" s="639"/>
      <c r="CO42" s="639"/>
      <c r="CP42" s="639"/>
      <c r="CQ42" s="640"/>
      <c r="CR42" s="641">
        <v>1334803</v>
      </c>
      <c r="CS42" s="642"/>
      <c r="CT42" s="642"/>
      <c r="CU42" s="642"/>
      <c r="CV42" s="642"/>
      <c r="CW42" s="642"/>
      <c r="CX42" s="642"/>
      <c r="CY42" s="643"/>
      <c r="CZ42" s="646">
        <v>23.8</v>
      </c>
      <c r="DA42" s="647"/>
      <c r="DB42" s="647"/>
      <c r="DC42" s="659"/>
      <c r="DD42" s="650">
        <v>123756</v>
      </c>
      <c r="DE42" s="642"/>
      <c r="DF42" s="642"/>
      <c r="DG42" s="642"/>
      <c r="DH42" s="642"/>
      <c r="DI42" s="642"/>
      <c r="DJ42" s="642"/>
      <c r="DK42" s="643"/>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V43" s="234"/>
      <c r="BW43" s="234"/>
      <c r="BX43" s="234"/>
      <c r="BY43" s="234"/>
      <c r="BZ43" s="234"/>
      <c r="CA43" s="234"/>
      <c r="CB43" s="234"/>
      <c r="CD43" s="638" t="s">
        <v>355</v>
      </c>
      <c r="CE43" s="639"/>
      <c r="CF43" s="639"/>
      <c r="CG43" s="639"/>
      <c r="CH43" s="639"/>
      <c r="CI43" s="639"/>
      <c r="CJ43" s="639"/>
      <c r="CK43" s="639"/>
      <c r="CL43" s="639"/>
      <c r="CM43" s="639"/>
      <c r="CN43" s="639"/>
      <c r="CO43" s="639"/>
      <c r="CP43" s="639"/>
      <c r="CQ43" s="640"/>
      <c r="CR43" s="641" t="s">
        <v>231</v>
      </c>
      <c r="CS43" s="678"/>
      <c r="CT43" s="678"/>
      <c r="CU43" s="678"/>
      <c r="CV43" s="678"/>
      <c r="CW43" s="678"/>
      <c r="CX43" s="678"/>
      <c r="CY43" s="679"/>
      <c r="CZ43" s="646" t="s">
        <v>225</v>
      </c>
      <c r="DA43" s="675"/>
      <c r="DB43" s="675"/>
      <c r="DC43" s="680"/>
      <c r="DD43" s="650" t="s">
        <v>231</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CD44" s="753" t="s">
        <v>302</v>
      </c>
      <c r="CE44" s="754"/>
      <c r="CF44" s="638" t="s">
        <v>356</v>
      </c>
      <c r="CG44" s="639"/>
      <c r="CH44" s="639"/>
      <c r="CI44" s="639"/>
      <c r="CJ44" s="639"/>
      <c r="CK44" s="639"/>
      <c r="CL44" s="639"/>
      <c r="CM44" s="639"/>
      <c r="CN44" s="639"/>
      <c r="CO44" s="639"/>
      <c r="CP44" s="639"/>
      <c r="CQ44" s="640"/>
      <c r="CR44" s="641">
        <v>1319406</v>
      </c>
      <c r="CS44" s="642"/>
      <c r="CT44" s="642"/>
      <c r="CU44" s="642"/>
      <c r="CV44" s="642"/>
      <c r="CW44" s="642"/>
      <c r="CX44" s="642"/>
      <c r="CY44" s="643"/>
      <c r="CZ44" s="646">
        <v>23.5</v>
      </c>
      <c r="DA44" s="647"/>
      <c r="DB44" s="647"/>
      <c r="DC44" s="659"/>
      <c r="DD44" s="650">
        <v>108359</v>
      </c>
      <c r="DE44" s="642"/>
      <c r="DF44" s="642"/>
      <c r="DG44" s="642"/>
      <c r="DH44" s="642"/>
      <c r="DI44" s="642"/>
      <c r="DJ44" s="642"/>
      <c r="DK44" s="643"/>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CD45" s="755"/>
      <c r="CE45" s="756"/>
      <c r="CF45" s="638" t="s">
        <v>357</v>
      </c>
      <c r="CG45" s="639"/>
      <c r="CH45" s="639"/>
      <c r="CI45" s="639"/>
      <c r="CJ45" s="639"/>
      <c r="CK45" s="639"/>
      <c r="CL45" s="639"/>
      <c r="CM45" s="639"/>
      <c r="CN45" s="639"/>
      <c r="CO45" s="639"/>
      <c r="CP45" s="639"/>
      <c r="CQ45" s="640"/>
      <c r="CR45" s="641">
        <v>717476</v>
      </c>
      <c r="CS45" s="678"/>
      <c r="CT45" s="678"/>
      <c r="CU45" s="678"/>
      <c r="CV45" s="678"/>
      <c r="CW45" s="678"/>
      <c r="CX45" s="678"/>
      <c r="CY45" s="679"/>
      <c r="CZ45" s="646">
        <v>12.8</v>
      </c>
      <c r="DA45" s="675"/>
      <c r="DB45" s="675"/>
      <c r="DC45" s="680"/>
      <c r="DD45" s="650">
        <v>80905</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26" t="s">
        <v>358</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55"/>
      <c r="CE46" s="756"/>
      <c r="CF46" s="638" t="s">
        <v>359</v>
      </c>
      <c r="CG46" s="639"/>
      <c r="CH46" s="639"/>
      <c r="CI46" s="639"/>
      <c r="CJ46" s="639"/>
      <c r="CK46" s="639"/>
      <c r="CL46" s="639"/>
      <c r="CM46" s="639"/>
      <c r="CN46" s="639"/>
      <c r="CO46" s="639"/>
      <c r="CP46" s="639"/>
      <c r="CQ46" s="640"/>
      <c r="CR46" s="641">
        <v>601930</v>
      </c>
      <c r="CS46" s="642"/>
      <c r="CT46" s="642"/>
      <c r="CU46" s="642"/>
      <c r="CV46" s="642"/>
      <c r="CW46" s="642"/>
      <c r="CX46" s="642"/>
      <c r="CY46" s="643"/>
      <c r="CZ46" s="646">
        <v>10.7</v>
      </c>
      <c r="DA46" s="647"/>
      <c r="DB46" s="647"/>
      <c r="DC46" s="659"/>
      <c r="DD46" s="650">
        <v>27454</v>
      </c>
      <c r="DE46" s="642"/>
      <c r="DF46" s="642"/>
      <c r="DG46" s="642"/>
      <c r="DH46" s="642"/>
      <c r="DI46" s="642"/>
      <c r="DJ46" s="642"/>
      <c r="DK46" s="643"/>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36" t="s">
        <v>360</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55"/>
      <c r="CE47" s="756"/>
      <c r="CF47" s="638" t="s">
        <v>361</v>
      </c>
      <c r="CG47" s="639"/>
      <c r="CH47" s="639"/>
      <c r="CI47" s="639"/>
      <c r="CJ47" s="639"/>
      <c r="CK47" s="639"/>
      <c r="CL47" s="639"/>
      <c r="CM47" s="639"/>
      <c r="CN47" s="639"/>
      <c r="CO47" s="639"/>
      <c r="CP47" s="639"/>
      <c r="CQ47" s="640"/>
      <c r="CR47" s="641">
        <v>15397</v>
      </c>
      <c r="CS47" s="678"/>
      <c r="CT47" s="678"/>
      <c r="CU47" s="678"/>
      <c r="CV47" s="678"/>
      <c r="CW47" s="678"/>
      <c r="CX47" s="678"/>
      <c r="CY47" s="679"/>
      <c r="CZ47" s="646">
        <v>0.3</v>
      </c>
      <c r="DA47" s="675"/>
      <c r="DB47" s="675"/>
      <c r="DC47" s="680"/>
      <c r="DD47" s="650">
        <v>15397</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37" t="s">
        <v>362</v>
      </c>
      <c r="CD48" s="757"/>
      <c r="CE48" s="758"/>
      <c r="CF48" s="638" t="s">
        <v>363</v>
      </c>
      <c r="CG48" s="639"/>
      <c r="CH48" s="639"/>
      <c r="CI48" s="639"/>
      <c r="CJ48" s="639"/>
      <c r="CK48" s="639"/>
      <c r="CL48" s="639"/>
      <c r="CM48" s="639"/>
      <c r="CN48" s="639"/>
      <c r="CO48" s="639"/>
      <c r="CP48" s="639"/>
      <c r="CQ48" s="640"/>
      <c r="CR48" s="641" t="s">
        <v>225</v>
      </c>
      <c r="CS48" s="642"/>
      <c r="CT48" s="642"/>
      <c r="CU48" s="642"/>
      <c r="CV48" s="642"/>
      <c r="CW48" s="642"/>
      <c r="CX48" s="642"/>
      <c r="CY48" s="643"/>
      <c r="CZ48" s="646" t="s">
        <v>225</v>
      </c>
      <c r="DA48" s="647"/>
      <c r="DB48" s="647"/>
      <c r="DC48" s="659"/>
      <c r="DD48" s="650" t="s">
        <v>231</v>
      </c>
      <c r="DE48" s="642"/>
      <c r="DF48" s="642"/>
      <c r="DG48" s="642"/>
      <c r="DH48" s="642"/>
      <c r="DI48" s="642"/>
      <c r="DJ48" s="642"/>
      <c r="DK48" s="643"/>
      <c r="DL48" s="728"/>
      <c r="DM48" s="729"/>
      <c r="DN48" s="729"/>
      <c r="DO48" s="729"/>
      <c r="DP48" s="729"/>
      <c r="DQ48" s="729"/>
      <c r="DR48" s="729"/>
      <c r="DS48" s="729"/>
      <c r="DT48" s="729"/>
      <c r="DU48" s="729"/>
      <c r="DV48" s="730"/>
      <c r="DW48" s="731"/>
      <c r="DX48" s="732"/>
      <c r="DY48" s="732"/>
      <c r="DZ48" s="732"/>
      <c r="EA48" s="732"/>
      <c r="EB48" s="732"/>
      <c r="EC48" s="733"/>
    </row>
    <row r="49" spans="82:133" ht="11.25" customHeight="1" x14ac:dyDescent="0.15">
      <c r="CD49" s="682" t="s">
        <v>364</v>
      </c>
      <c r="CE49" s="683"/>
      <c r="CF49" s="683"/>
      <c r="CG49" s="683"/>
      <c r="CH49" s="683"/>
      <c r="CI49" s="683"/>
      <c r="CJ49" s="683"/>
      <c r="CK49" s="683"/>
      <c r="CL49" s="683"/>
      <c r="CM49" s="683"/>
      <c r="CN49" s="683"/>
      <c r="CO49" s="683"/>
      <c r="CP49" s="683"/>
      <c r="CQ49" s="684"/>
      <c r="CR49" s="726">
        <v>5618484</v>
      </c>
      <c r="CS49" s="712"/>
      <c r="CT49" s="712"/>
      <c r="CU49" s="712"/>
      <c r="CV49" s="712"/>
      <c r="CW49" s="712"/>
      <c r="CX49" s="712"/>
      <c r="CY49" s="743"/>
      <c r="CZ49" s="738">
        <v>100</v>
      </c>
      <c r="DA49" s="744"/>
      <c r="DB49" s="744"/>
      <c r="DC49" s="745"/>
      <c r="DD49" s="746">
        <v>3136379</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7pRvFFMSulY8c2w6QW6WJmcx5+NFmUWHwkju6oaAN0Heu+LIdWGKIAhX0rB4mBUjS3gVzIsUV/9c2AlW73kwiw==" saltValue="6Rm6mfvgDQxOAupczOM+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20" zoomScale="70" zoomScaleNormal="25" zoomScaleSheetLayoutView="70" workbookViewId="0">
      <selection activeCell="AP76" sqref="AP76:AT76"/>
    </sheetView>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788" t="s">
        <v>366</v>
      </c>
      <c r="DK2" s="789"/>
      <c r="DL2" s="789"/>
      <c r="DM2" s="789"/>
      <c r="DN2" s="789"/>
      <c r="DO2" s="790"/>
      <c r="DP2" s="246"/>
      <c r="DQ2" s="788" t="s">
        <v>367</v>
      </c>
      <c r="DR2" s="789"/>
      <c r="DS2" s="789"/>
      <c r="DT2" s="789"/>
      <c r="DU2" s="789"/>
      <c r="DV2" s="789"/>
      <c r="DW2" s="789"/>
      <c r="DX2" s="789"/>
      <c r="DY2" s="789"/>
      <c r="DZ2" s="790"/>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49"/>
      <c r="BA4" s="249"/>
      <c r="BB4" s="249"/>
      <c r="BC4" s="249"/>
      <c r="BD4" s="249"/>
      <c r="BE4" s="250"/>
      <c r="BF4" s="250"/>
      <c r="BG4" s="250"/>
      <c r="BH4" s="250"/>
      <c r="BI4" s="250"/>
      <c r="BJ4" s="250"/>
      <c r="BK4" s="250"/>
      <c r="BL4" s="250"/>
      <c r="BM4" s="250"/>
      <c r="BN4" s="250"/>
      <c r="BO4" s="250"/>
      <c r="BP4" s="250"/>
      <c r="BQ4" s="249" t="s">
        <v>369</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3"/>
      <c r="BA5" s="253"/>
      <c r="BB5" s="253"/>
      <c r="BC5" s="253"/>
      <c r="BD5" s="253"/>
      <c r="BE5" s="254"/>
      <c r="BF5" s="254"/>
      <c r="BG5" s="254"/>
      <c r="BH5" s="254"/>
      <c r="BI5" s="254"/>
      <c r="BJ5" s="254"/>
      <c r="BK5" s="254"/>
      <c r="BL5" s="254"/>
      <c r="BM5" s="254"/>
      <c r="BN5" s="254"/>
      <c r="BO5" s="254"/>
      <c r="BP5" s="254"/>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1"/>
    </row>
    <row r="6" spans="1:131" s="252"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49"/>
      <c r="BA6" s="249"/>
      <c r="BB6" s="249"/>
      <c r="BC6" s="249"/>
      <c r="BD6" s="249"/>
      <c r="BE6" s="250"/>
      <c r="BF6" s="250"/>
      <c r="BG6" s="250"/>
      <c r="BH6" s="250"/>
      <c r="BI6" s="250"/>
      <c r="BJ6" s="250"/>
      <c r="BK6" s="250"/>
      <c r="BL6" s="250"/>
      <c r="BM6" s="250"/>
      <c r="BN6" s="250"/>
      <c r="BO6" s="250"/>
      <c r="BP6" s="250"/>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1"/>
    </row>
    <row r="7" spans="1:131" s="252" customFormat="1" ht="26.25" customHeight="1" thickTop="1" x14ac:dyDescent="0.15">
      <c r="A7" s="255">
        <v>1</v>
      </c>
      <c r="B7" s="773" t="s">
        <v>387</v>
      </c>
      <c r="C7" s="774"/>
      <c r="D7" s="774"/>
      <c r="E7" s="774"/>
      <c r="F7" s="774"/>
      <c r="G7" s="774"/>
      <c r="H7" s="774"/>
      <c r="I7" s="774"/>
      <c r="J7" s="774"/>
      <c r="K7" s="774"/>
      <c r="L7" s="774"/>
      <c r="M7" s="774"/>
      <c r="N7" s="774"/>
      <c r="O7" s="774"/>
      <c r="P7" s="775"/>
      <c r="Q7" s="776">
        <v>6115</v>
      </c>
      <c r="R7" s="777"/>
      <c r="S7" s="777"/>
      <c r="T7" s="777"/>
      <c r="U7" s="777"/>
      <c r="V7" s="777">
        <v>5618</v>
      </c>
      <c r="W7" s="777"/>
      <c r="X7" s="777"/>
      <c r="Y7" s="777"/>
      <c r="Z7" s="777"/>
      <c r="AA7" s="777">
        <f>Q7-V7</f>
        <v>497</v>
      </c>
      <c r="AB7" s="777"/>
      <c r="AC7" s="777"/>
      <c r="AD7" s="777"/>
      <c r="AE7" s="778"/>
      <c r="AF7" s="779">
        <v>468</v>
      </c>
      <c r="AG7" s="780"/>
      <c r="AH7" s="780"/>
      <c r="AI7" s="780"/>
      <c r="AJ7" s="781"/>
      <c r="AK7" s="816">
        <v>0</v>
      </c>
      <c r="AL7" s="817"/>
      <c r="AM7" s="817"/>
      <c r="AN7" s="817"/>
      <c r="AO7" s="817"/>
      <c r="AP7" s="817">
        <v>6032</v>
      </c>
      <c r="AQ7" s="817"/>
      <c r="AR7" s="817"/>
      <c r="AS7" s="817"/>
      <c r="AT7" s="817"/>
      <c r="AU7" s="818"/>
      <c r="AV7" s="818"/>
      <c r="AW7" s="818"/>
      <c r="AX7" s="818"/>
      <c r="AY7" s="819"/>
      <c r="AZ7" s="249"/>
      <c r="BA7" s="249"/>
      <c r="BB7" s="249"/>
      <c r="BC7" s="249"/>
      <c r="BD7" s="249"/>
      <c r="BE7" s="250"/>
      <c r="BF7" s="250"/>
      <c r="BG7" s="250"/>
      <c r="BH7" s="250"/>
      <c r="BI7" s="250"/>
      <c r="BJ7" s="250"/>
      <c r="BK7" s="250"/>
      <c r="BL7" s="250"/>
      <c r="BM7" s="250"/>
      <c r="BN7" s="250"/>
      <c r="BO7" s="250"/>
      <c r="BP7" s="250"/>
      <c r="BQ7" s="256">
        <v>1</v>
      </c>
      <c r="BR7" s="257"/>
      <c r="BS7" s="820" t="s">
        <v>576</v>
      </c>
      <c r="BT7" s="821"/>
      <c r="BU7" s="821"/>
      <c r="BV7" s="821"/>
      <c r="BW7" s="821"/>
      <c r="BX7" s="821"/>
      <c r="BY7" s="821"/>
      <c r="BZ7" s="821"/>
      <c r="CA7" s="821"/>
      <c r="CB7" s="821"/>
      <c r="CC7" s="821"/>
      <c r="CD7" s="821"/>
      <c r="CE7" s="821"/>
      <c r="CF7" s="821"/>
      <c r="CG7" s="822"/>
      <c r="CH7" s="813">
        <v>4</v>
      </c>
      <c r="CI7" s="814"/>
      <c r="CJ7" s="814"/>
      <c r="CK7" s="814"/>
      <c r="CL7" s="815"/>
      <c r="CM7" s="813">
        <v>40</v>
      </c>
      <c r="CN7" s="814"/>
      <c r="CO7" s="814"/>
      <c r="CP7" s="814"/>
      <c r="CQ7" s="815"/>
      <c r="CR7" s="813">
        <v>25</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1"/>
    </row>
    <row r="8" spans="1:131" s="252" customFormat="1" ht="26.25" customHeight="1" x14ac:dyDescent="0.15">
      <c r="A8" s="258">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49"/>
      <c r="BA8" s="249"/>
      <c r="BB8" s="249"/>
      <c r="BC8" s="249"/>
      <c r="BD8" s="249"/>
      <c r="BE8" s="250"/>
      <c r="BF8" s="250"/>
      <c r="BG8" s="250"/>
      <c r="BH8" s="250"/>
      <c r="BI8" s="250"/>
      <c r="BJ8" s="250"/>
      <c r="BK8" s="250"/>
      <c r="BL8" s="250"/>
      <c r="BM8" s="250"/>
      <c r="BN8" s="250"/>
      <c r="BO8" s="250"/>
      <c r="BP8" s="250"/>
      <c r="BQ8" s="259">
        <v>2</v>
      </c>
      <c r="BR8" s="260"/>
      <c r="BS8" s="810" t="s">
        <v>577</v>
      </c>
      <c r="BT8" s="811"/>
      <c r="BU8" s="811"/>
      <c r="BV8" s="811"/>
      <c r="BW8" s="811"/>
      <c r="BX8" s="811"/>
      <c r="BY8" s="811"/>
      <c r="BZ8" s="811"/>
      <c r="CA8" s="811"/>
      <c r="CB8" s="811"/>
      <c r="CC8" s="811"/>
      <c r="CD8" s="811"/>
      <c r="CE8" s="811"/>
      <c r="CF8" s="811"/>
      <c r="CG8" s="812"/>
      <c r="CH8" s="823">
        <v>2</v>
      </c>
      <c r="CI8" s="824"/>
      <c r="CJ8" s="824"/>
      <c r="CK8" s="824"/>
      <c r="CL8" s="825"/>
      <c r="CM8" s="823">
        <v>7</v>
      </c>
      <c r="CN8" s="824"/>
      <c r="CO8" s="824"/>
      <c r="CP8" s="824"/>
      <c r="CQ8" s="825"/>
      <c r="CR8" s="823">
        <v>1</v>
      </c>
      <c r="CS8" s="824"/>
      <c r="CT8" s="824"/>
      <c r="CU8" s="824"/>
      <c r="CV8" s="825"/>
      <c r="CW8" s="823">
        <v>0</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1"/>
    </row>
    <row r="9" spans="1:131" s="252" customFormat="1" ht="26.25" customHeight="1" x14ac:dyDescent="0.15">
      <c r="A9" s="258">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49"/>
      <c r="BA9" s="249"/>
      <c r="BB9" s="249"/>
      <c r="BC9" s="249"/>
      <c r="BD9" s="249"/>
      <c r="BE9" s="250"/>
      <c r="BF9" s="250"/>
      <c r="BG9" s="250"/>
      <c r="BH9" s="250"/>
      <c r="BI9" s="250"/>
      <c r="BJ9" s="250"/>
      <c r="BK9" s="250"/>
      <c r="BL9" s="250"/>
      <c r="BM9" s="250"/>
      <c r="BN9" s="250"/>
      <c r="BO9" s="250"/>
      <c r="BP9" s="250"/>
      <c r="BQ9" s="259">
        <v>3</v>
      </c>
      <c r="BR9" s="260"/>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1"/>
    </row>
    <row r="10" spans="1:131" s="252" customFormat="1" ht="26.25" customHeight="1" x14ac:dyDescent="0.15">
      <c r="A10" s="258">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49"/>
      <c r="BA10" s="249"/>
      <c r="BB10" s="249"/>
      <c r="BC10" s="249"/>
      <c r="BD10" s="249"/>
      <c r="BE10" s="250"/>
      <c r="BF10" s="250"/>
      <c r="BG10" s="250"/>
      <c r="BH10" s="250"/>
      <c r="BI10" s="250"/>
      <c r="BJ10" s="250"/>
      <c r="BK10" s="250"/>
      <c r="BL10" s="250"/>
      <c r="BM10" s="250"/>
      <c r="BN10" s="250"/>
      <c r="BO10" s="250"/>
      <c r="BP10" s="250"/>
      <c r="BQ10" s="259">
        <v>4</v>
      </c>
      <c r="BR10" s="260"/>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1"/>
    </row>
    <row r="11" spans="1:131" s="252" customFormat="1" ht="26.25" customHeight="1" x14ac:dyDescent="0.15">
      <c r="A11" s="258">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49"/>
      <c r="BA11" s="249"/>
      <c r="BB11" s="249"/>
      <c r="BC11" s="249"/>
      <c r="BD11" s="249"/>
      <c r="BE11" s="250"/>
      <c r="BF11" s="250"/>
      <c r="BG11" s="250"/>
      <c r="BH11" s="250"/>
      <c r="BI11" s="250"/>
      <c r="BJ11" s="250"/>
      <c r="BK11" s="250"/>
      <c r="BL11" s="250"/>
      <c r="BM11" s="250"/>
      <c r="BN11" s="250"/>
      <c r="BO11" s="250"/>
      <c r="BP11" s="250"/>
      <c r="BQ11" s="259">
        <v>5</v>
      </c>
      <c r="BR11" s="260"/>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1"/>
    </row>
    <row r="12" spans="1:131" s="252" customFormat="1" ht="26.25" customHeight="1" x14ac:dyDescent="0.15">
      <c r="A12" s="258">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49"/>
      <c r="BA12" s="249"/>
      <c r="BB12" s="249"/>
      <c r="BC12" s="249"/>
      <c r="BD12" s="249"/>
      <c r="BE12" s="250"/>
      <c r="BF12" s="250"/>
      <c r="BG12" s="250"/>
      <c r="BH12" s="250"/>
      <c r="BI12" s="250"/>
      <c r="BJ12" s="250"/>
      <c r="BK12" s="250"/>
      <c r="BL12" s="250"/>
      <c r="BM12" s="250"/>
      <c r="BN12" s="250"/>
      <c r="BO12" s="250"/>
      <c r="BP12" s="250"/>
      <c r="BQ12" s="259">
        <v>6</v>
      </c>
      <c r="BR12" s="260"/>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1"/>
    </row>
    <row r="13" spans="1:131" s="252" customFormat="1" ht="26.25" customHeight="1" x14ac:dyDescent="0.15">
      <c r="A13" s="258">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49"/>
      <c r="BA13" s="249"/>
      <c r="BB13" s="249"/>
      <c r="BC13" s="249"/>
      <c r="BD13" s="249"/>
      <c r="BE13" s="250"/>
      <c r="BF13" s="250"/>
      <c r="BG13" s="250"/>
      <c r="BH13" s="250"/>
      <c r="BI13" s="250"/>
      <c r="BJ13" s="250"/>
      <c r="BK13" s="250"/>
      <c r="BL13" s="250"/>
      <c r="BM13" s="250"/>
      <c r="BN13" s="250"/>
      <c r="BO13" s="250"/>
      <c r="BP13" s="250"/>
      <c r="BQ13" s="259">
        <v>7</v>
      </c>
      <c r="BR13" s="260"/>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1"/>
    </row>
    <row r="14" spans="1:131" s="252" customFormat="1" ht="26.25" customHeight="1" x14ac:dyDescent="0.15">
      <c r="A14" s="258">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49"/>
      <c r="BA14" s="249"/>
      <c r="BB14" s="249"/>
      <c r="BC14" s="249"/>
      <c r="BD14" s="249"/>
      <c r="BE14" s="250"/>
      <c r="BF14" s="250"/>
      <c r="BG14" s="250"/>
      <c r="BH14" s="250"/>
      <c r="BI14" s="250"/>
      <c r="BJ14" s="250"/>
      <c r="BK14" s="250"/>
      <c r="BL14" s="250"/>
      <c r="BM14" s="250"/>
      <c r="BN14" s="250"/>
      <c r="BO14" s="250"/>
      <c r="BP14" s="250"/>
      <c r="BQ14" s="259">
        <v>8</v>
      </c>
      <c r="BR14" s="260"/>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1"/>
    </row>
    <row r="15" spans="1:131" s="252" customFormat="1" ht="26.25" customHeight="1" x14ac:dyDescent="0.15">
      <c r="A15" s="258">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49"/>
      <c r="BA15" s="249"/>
      <c r="BB15" s="249"/>
      <c r="BC15" s="249"/>
      <c r="BD15" s="249"/>
      <c r="BE15" s="250"/>
      <c r="BF15" s="250"/>
      <c r="BG15" s="250"/>
      <c r="BH15" s="250"/>
      <c r="BI15" s="250"/>
      <c r="BJ15" s="250"/>
      <c r="BK15" s="250"/>
      <c r="BL15" s="250"/>
      <c r="BM15" s="250"/>
      <c r="BN15" s="250"/>
      <c r="BO15" s="250"/>
      <c r="BP15" s="250"/>
      <c r="BQ15" s="259">
        <v>9</v>
      </c>
      <c r="BR15" s="260"/>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1"/>
    </row>
    <row r="16" spans="1:131" s="252" customFormat="1" ht="26.25" customHeight="1" x14ac:dyDescent="0.15">
      <c r="A16" s="258">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49"/>
      <c r="BA16" s="249"/>
      <c r="BB16" s="249"/>
      <c r="BC16" s="249"/>
      <c r="BD16" s="249"/>
      <c r="BE16" s="250"/>
      <c r="BF16" s="250"/>
      <c r="BG16" s="250"/>
      <c r="BH16" s="250"/>
      <c r="BI16" s="250"/>
      <c r="BJ16" s="250"/>
      <c r="BK16" s="250"/>
      <c r="BL16" s="250"/>
      <c r="BM16" s="250"/>
      <c r="BN16" s="250"/>
      <c r="BO16" s="250"/>
      <c r="BP16" s="250"/>
      <c r="BQ16" s="259">
        <v>10</v>
      </c>
      <c r="BR16" s="260"/>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1"/>
    </row>
    <row r="17" spans="1:131" s="252" customFormat="1" ht="26.25" customHeight="1" x14ac:dyDescent="0.15">
      <c r="A17" s="258">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49"/>
      <c r="BA17" s="249"/>
      <c r="BB17" s="249"/>
      <c r="BC17" s="249"/>
      <c r="BD17" s="249"/>
      <c r="BE17" s="250"/>
      <c r="BF17" s="250"/>
      <c r="BG17" s="250"/>
      <c r="BH17" s="250"/>
      <c r="BI17" s="250"/>
      <c r="BJ17" s="250"/>
      <c r="BK17" s="250"/>
      <c r="BL17" s="250"/>
      <c r="BM17" s="250"/>
      <c r="BN17" s="250"/>
      <c r="BO17" s="250"/>
      <c r="BP17" s="250"/>
      <c r="BQ17" s="259">
        <v>11</v>
      </c>
      <c r="BR17" s="260"/>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1"/>
    </row>
    <row r="18" spans="1:131" s="252" customFormat="1" ht="26.25" customHeight="1" x14ac:dyDescent="0.15">
      <c r="A18" s="258">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49"/>
      <c r="BA18" s="249"/>
      <c r="BB18" s="249"/>
      <c r="BC18" s="249"/>
      <c r="BD18" s="249"/>
      <c r="BE18" s="250"/>
      <c r="BF18" s="250"/>
      <c r="BG18" s="250"/>
      <c r="BH18" s="250"/>
      <c r="BI18" s="250"/>
      <c r="BJ18" s="250"/>
      <c r="BK18" s="250"/>
      <c r="BL18" s="250"/>
      <c r="BM18" s="250"/>
      <c r="BN18" s="250"/>
      <c r="BO18" s="250"/>
      <c r="BP18" s="250"/>
      <c r="BQ18" s="259">
        <v>12</v>
      </c>
      <c r="BR18" s="260"/>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1"/>
    </row>
    <row r="19" spans="1:131" s="252" customFormat="1" ht="26.25" customHeight="1" x14ac:dyDescent="0.15">
      <c r="A19" s="258">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49"/>
      <c r="BA19" s="249"/>
      <c r="BB19" s="249"/>
      <c r="BC19" s="249"/>
      <c r="BD19" s="249"/>
      <c r="BE19" s="250"/>
      <c r="BF19" s="250"/>
      <c r="BG19" s="250"/>
      <c r="BH19" s="250"/>
      <c r="BI19" s="250"/>
      <c r="BJ19" s="250"/>
      <c r="BK19" s="250"/>
      <c r="BL19" s="250"/>
      <c r="BM19" s="250"/>
      <c r="BN19" s="250"/>
      <c r="BO19" s="250"/>
      <c r="BP19" s="250"/>
      <c r="BQ19" s="259">
        <v>13</v>
      </c>
      <c r="BR19" s="260"/>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1"/>
    </row>
    <row r="20" spans="1:131" s="252" customFormat="1" ht="26.25" customHeight="1" x14ac:dyDescent="0.15">
      <c r="A20" s="258">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49"/>
      <c r="BA20" s="249"/>
      <c r="BB20" s="249"/>
      <c r="BC20" s="249"/>
      <c r="BD20" s="249"/>
      <c r="BE20" s="250"/>
      <c r="BF20" s="250"/>
      <c r="BG20" s="250"/>
      <c r="BH20" s="250"/>
      <c r="BI20" s="250"/>
      <c r="BJ20" s="250"/>
      <c r="BK20" s="250"/>
      <c r="BL20" s="250"/>
      <c r="BM20" s="250"/>
      <c r="BN20" s="250"/>
      <c r="BO20" s="250"/>
      <c r="BP20" s="250"/>
      <c r="BQ20" s="259">
        <v>14</v>
      </c>
      <c r="BR20" s="260"/>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1"/>
    </row>
    <row r="21" spans="1:131" s="252" customFormat="1" ht="26.25" customHeight="1" thickBot="1" x14ac:dyDescent="0.2">
      <c r="A21" s="258">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49"/>
      <c r="BA21" s="249"/>
      <c r="BB21" s="249"/>
      <c r="BC21" s="249"/>
      <c r="BD21" s="249"/>
      <c r="BE21" s="250"/>
      <c r="BF21" s="250"/>
      <c r="BG21" s="250"/>
      <c r="BH21" s="250"/>
      <c r="BI21" s="250"/>
      <c r="BJ21" s="250"/>
      <c r="BK21" s="250"/>
      <c r="BL21" s="250"/>
      <c r="BM21" s="250"/>
      <c r="BN21" s="250"/>
      <c r="BO21" s="250"/>
      <c r="BP21" s="250"/>
      <c r="BQ21" s="259">
        <v>15</v>
      </c>
      <c r="BR21" s="260"/>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1"/>
    </row>
    <row r="22" spans="1:131" s="252" customFormat="1" ht="26.25" customHeight="1" x14ac:dyDescent="0.15">
      <c r="A22" s="258">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0"/>
      <c r="BF22" s="250"/>
      <c r="BG22" s="250"/>
      <c r="BH22" s="250"/>
      <c r="BI22" s="250"/>
      <c r="BJ22" s="250"/>
      <c r="BK22" s="250"/>
      <c r="BL22" s="250"/>
      <c r="BM22" s="250"/>
      <c r="BN22" s="250"/>
      <c r="BO22" s="250"/>
      <c r="BP22" s="250"/>
      <c r="BQ22" s="259">
        <v>16</v>
      </c>
      <c r="BR22" s="260"/>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1"/>
    </row>
    <row r="23" spans="1:131" s="252" customFormat="1" ht="26.25" customHeight="1" thickBot="1" x14ac:dyDescent="0.2">
      <c r="A23" s="261" t="s">
        <v>389</v>
      </c>
      <c r="B23" s="832" t="s">
        <v>390</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468</v>
      </c>
      <c r="AG23" s="836"/>
      <c r="AH23" s="836"/>
      <c r="AI23" s="836"/>
      <c r="AJ23" s="839"/>
      <c r="AK23" s="840"/>
      <c r="AL23" s="841"/>
      <c r="AM23" s="841"/>
      <c r="AN23" s="841"/>
      <c r="AO23" s="841"/>
      <c r="AP23" s="836"/>
      <c r="AQ23" s="836"/>
      <c r="AR23" s="836"/>
      <c r="AS23" s="836"/>
      <c r="AT23" s="836"/>
      <c r="AU23" s="842"/>
      <c r="AV23" s="842"/>
      <c r="AW23" s="842"/>
      <c r="AX23" s="842"/>
      <c r="AY23" s="843"/>
      <c r="AZ23" s="851" t="s">
        <v>231</v>
      </c>
      <c r="BA23" s="852"/>
      <c r="BB23" s="852"/>
      <c r="BC23" s="852"/>
      <c r="BD23" s="853"/>
      <c r="BE23" s="250"/>
      <c r="BF23" s="250"/>
      <c r="BG23" s="250"/>
      <c r="BH23" s="250"/>
      <c r="BI23" s="250"/>
      <c r="BJ23" s="250"/>
      <c r="BK23" s="250"/>
      <c r="BL23" s="250"/>
      <c r="BM23" s="250"/>
      <c r="BN23" s="250"/>
      <c r="BO23" s="250"/>
      <c r="BP23" s="250"/>
      <c r="BQ23" s="259">
        <v>17</v>
      </c>
      <c r="BR23" s="260"/>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1"/>
    </row>
    <row r="24" spans="1:131" s="252"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49"/>
      <c r="BA24" s="249"/>
      <c r="BB24" s="249"/>
      <c r="BC24" s="249"/>
      <c r="BD24" s="249"/>
      <c r="BE24" s="250"/>
      <c r="BF24" s="250"/>
      <c r="BG24" s="250"/>
      <c r="BH24" s="250"/>
      <c r="BI24" s="250"/>
      <c r="BJ24" s="250"/>
      <c r="BK24" s="250"/>
      <c r="BL24" s="250"/>
      <c r="BM24" s="250"/>
      <c r="BN24" s="250"/>
      <c r="BO24" s="250"/>
      <c r="BP24" s="250"/>
      <c r="BQ24" s="259">
        <v>18</v>
      </c>
      <c r="BR24" s="260"/>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1"/>
    </row>
    <row r="25" spans="1:131" s="244"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49"/>
      <c r="BK25" s="249"/>
      <c r="BL25" s="249"/>
      <c r="BM25" s="249"/>
      <c r="BN25" s="249"/>
      <c r="BO25" s="262"/>
      <c r="BP25" s="262"/>
      <c r="BQ25" s="259">
        <v>19</v>
      </c>
      <c r="BR25" s="260"/>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3"/>
    </row>
    <row r="26" spans="1:131" s="244" customFormat="1" ht="26.25" customHeight="1" x14ac:dyDescent="0.15">
      <c r="A26" s="782" t="s">
        <v>370</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377</v>
      </c>
      <c r="BF26" s="760"/>
      <c r="BG26" s="760"/>
      <c r="BH26" s="760"/>
      <c r="BI26" s="771"/>
      <c r="BJ26" s="249"/>
      <c r="BK26" s="249"/>
      <c r="BL26" s="249"/>
      <c r="BM26" s="249"/>
      <c r="BN26" s="249"/>
      <c r="BO26" s="262"/>
      <c r="BP26" s="262"/>
      <c r="BQ26" s="259">
        <v>20</v>
      </c>
      <c r="BR26" s="260"/>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3"/>
    </row>
    <row r="27" spans="1:131" s="244"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49"/>
      <c r="BK27" s="249"/>
      <c r="BL27" s="249"/>
      <c r="BM27" s="249"/>
      <c r="BN27" s="249"/>
      <c r="BO27" s="262"/>
      <c r="BP27" s="262"/>
      <c r="BQ27" s="259">
        <v>21</v>
      </c>
      <c r="BR27" s="260"/>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3"/>
    </row>
    <row r="28" spans="1:131" s="244" customFormat="1" ht="26.25" customHeight="1" thickTop="1" x14ac:dyDescent="0.15">
      <c r="A28" s="263">
        <v>1</v>
      </c>
      <c r="B28" s="773" t="s">
        <v>401</v>
      </c>
      <c r="C28" s="774"/>
      <c r="D28" s="774"/>
      <c r="E28" s="774"/>
      <c r="F28" s="774"/>
      <c r="G28" s="774"/>
      <c r="H28" s="774"/>
      <c r="I28" s="774"/>
      <c r="J28" s="774"/>
      <c r="K28" s="774"/>
      <c r="L28" s="774"/>
      <c r="M28" s="774"/>
      <c r="N28" s="774"/>
      <c r="O28" s="774"/>
      <c r="P28" s="775"/>
      <c r="Q28" s="864">
        <v>754</v>
      </c>
      <c r="R28" s="865"/>
      <c r="S28" s="865"/>
      <c r="T28" s="865"/>
      <c r="U28" s="865"/>
      <c r="V28" s="865">
        <v>749</v>
      </c>
      <c r="W28" s="865"/>
      <c r="X28" s="865"/>
      <c r="Y28" s="865"/>
      <c r="Z28" s="865"/>
      <c r="AA28" s="865">
        <f>Q28-V28</f>
        <v>5</v>
      </c>
      <c r="AB28" s="865"/>
      <c r="AC28" s="865"/>
      <c r="AD28" s="865"/>
      <c r="AE28" s="866"/>
      <c r="AF28" s="867">
        <v>5</v>
      </c>
      <c r="AG28" s="865"/>
      <c r="AH28" s="865"/>
      <c r="AI28" s="865"/>
      <c r="AJ28" s="868"/>
      <c r="AK28" s="869">
        <v>47</v>
      </c>
      <c r="AL28" s="860"/>
      <c r="AM28" s="860"/>
      <c r="AN28" s="860"/>
      <c r="AO28" s="860"/>
      <c r="AP28" s="860">
        <v>0</v>
      </c>
      <c r="AQ28" s="860"/>
      <c r="AR28" s="860"/>
      <c r="AS28" s="860"/>
      <c r="AT28" s="860"/>
      <c r="AU28" s="860">
        <v>47</v>
      </c>
      <c r="AV28" s="860"/>
      <c r="AW28" s="860"/>
      <c r="AX28" s="860"/>
      <c r="AY28" s="860"/>
      <c r="AZ28" s="861">
        <v>0</v>
      </c>
      <c r="BA28" s="861"/>
      <c r="BB28" s="861"/>
      <c r="BC28" s="861"/>
      <c r="BD28" s="861"/>
      <c r="BE28" s="862"/>
      <c r="BF28" s="862"/>
      <c r="BG28" s="862"/>
      <c r="BH28" s="862"/>
      <c r="BI28" s="863"/>
      <c r="BJ28" s="249"/>
      <c r="BK28" s="249"/>
      <c r="BL28" s="249"/>
      <c r="BM28" s="249"/>
      <c r="BN28" s="249"/>
      <c r="BO28" s="262"/>
      <c r="BP28" s="262"/>
      <c r="BQ28" s="259">
        <v>22</v>
      </c>
      <c r="BR28" s="260"/>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3"/>
    </row>
    <row r="29" spans="1:131" s="244" customFormat="1" ht="26.25" customHeight="1" x14ac:dyDescent="0.15">
      <c r="A29" s="263">
        <v>2</v>
      </c>
      <c r="B29" s="797" t="s">
        <v>402</v>
      </c>
      <c r="C29" s="798"/>
      <c r="D29" s="798"/>
      <c r="E29" s="798"/>
      <c r="F29" s="798"/>
      <c r="G29" s="798"/>
      <c r="H29" s="798"/>
      <c r="I29" s="798"/>
      <c r="J29" s="798"/>
      <c r="K29" s="798"/>
      <c r="L29" s="798"/>
      <c r="M29" s="798"/>
      <c r="N29" s="798"/>
      <c r="O29" s="798"/>
      <c r="P29" s="799"/>
      <c r="Q29" s="800">
        <v>56</v>
      </c>
      <c r="R29" s="801"/>
      <c r="S29" s="801"/>
      <c r="T29" s="801"/>
      <c r="U29" s="801"/>
      <c r="V29" s="801">
        <v>53</v>
      </c>
      <c r="W29" s="801"/>
      <c r="X29" s="801"/>
      <c r="Y29" s="801"/>
      <c r="Z29" s="801"/>
      <c r="AA29" s="801">
        <f>Q29-V29</f>
        <v>3</v>
      </c>
      <c r="AB29" s="801"/>
      <c r="AC29" s="801"/>
      <c r="AD29" s="801"/>
      <c r="AE29" s="802"/>
      <c r="AF29" s="803">
        <v>3</v>
      </c>
      <c r="AG29" s="804"/>
      <c r="AH29" s="804"/>
      <c r="AI29" s="804"/>
      <c r="AJ29" s="805"/>
      <c r="AK29" s="872">
        <v>21</v>
      </c>
      <c r="AL29" s="873"/>
      <c r="AM29" s="873"/>
      <c r="AN29" s="873"/>
      <c r="AO29" s="873"/>
      <c r="AP29" s="873">
        <v>0</v>
      </c>
      <c r="AQ29" s="873"/>
      <c r="AR29" s="873"/>
      <c r="AS29" s="873"/>
      <c r="AT29" s="873"/>
      <c r="AU29" s="873">
        <v>21</v>
      </c>
      <c r="AV29" s="873"/>
      <c r="AW29" s="873"/>
      <c r="AX29" s="873"/>
      <c r="AY29" s="873"/>
      <c r="AZ29" s="874">
        <v>0</v>
      </c>
      <c r="BA29" s="874"/>
      <c r="BB29" s="874"/>
      <c r="BC29" s="874"/>
      <c r="BD29" s="874"/>
      <c r="BE29" s="870"/>
      <c r="BF29" s="870"/>
      <c r="BG29" s="870"/>
      <c r="BH29" s="870"/>
      <c r="BI29" s="871"/>
      <c r="BJ29" s="249"/>
      <c r="BK29" s="249"/>
      <c r="BL29" s="249"/>
      <c r="BM29" s="249"/>
      <c r="BN29" s="249"/>
      <c r="BO29" s="262"/>
      <c r="BP29" s="262"/>
      <c r="BQ29" s="259">
        <v>23</v>
      </c>
      <c r="BR29" s="260"/>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3"/>
    </row>
    <row r="30" spans="1:131" s="244" customFormat="1" ht="26.25" customHeight="1" x14ac:dyDescent="0.15">
      <c r="A30" s="263">
        <v>3</v>
      </c>
      <c r="B30" s="797" t="s">
        <v>403</v>
      </c>
      <c r="C30" s="798"/>
      <c r="D30" s="798"/>
      <c r="E30" s="798"/>
      <c r="F30" s="798"/>
      <c r="G30" s="798"/>
      <c r="H30" s="798"/>
      <c r="I30" s="798"/>
      <c r="J30" s="798"/>
      <c r="K30" s="798"/>
      <c r="L30" s="798"/>
      <c r="M30" s="798"/>
      <c r="N30" s="798"/>
      <c r="O30" s="798"/>
      <c r="P30" s="799"/>
      <c r="Q30" s="800">
        <v>160</v>
      </c>
      <c r="R30" s="801"/>
      <c r="S30" s="801"/>
      <c r="T30" s="801"/>
      <c r="U30" s="801"/>
      <c r="V30" s="801">
        <v>154</v>
      </c>
      <c r="W30" s="801"/>
      <c r="X30" s="801"/>
      <c r="Y30" s="801"/>
      <c r="Z30" s="801"/>
      <c r="AA30" s="801">
        <f>Q30-V30</f>
        <v>6</v>
      </c>
      <c r="AB30" s="801"/>
      <c r="AC30" s="801"/>
      <c r="AD30" s="801"/>
      <c r="AE30" s="802"/>
      <c r="AF30" s="803">
        <v>6</v>
      </c>
      <c r="AG30" s="804"/>
      <c r="AH30" s="804"/>
      <c r="AI30" s="804"/>
      <c r="AJ30" s="805"/>
      <c r="AK30" s="872">
        <v>70</v>
      </c>
      <c r="AL30" s="873"/>
      <c r="AM30" s="873"/>
      <c r="AN30" s="873"/>
      <c r="AO30" s="873"/>
      <c r="AP30" s="873">
        <v>587</v>
      </c>
      <c r="AQ30" s="873"/>
      <c r="AR30" s="873"/>
      <c r="AS30" s="873"/>
      <c r="AT30" s="873"/>
      <c r="AU30" s="873">
        <v>70</v>
      </c>
      <c r="AV30" s="873"/>
      <c r="AW30" s="873"/>
      <c r="AX30" s="873"/>
      <c r="AY30" s="873"/>
      <c r="AZ30" s="874">
        <v>0</v>
      </c>
      <c r="BA30" s="874"/>
      <c r="BB30" s="874"/>
      <c r="BC30" s="874"/>
      <c r="BD30" s="874"/>
      <c r="BE30" s="870" t="s">
        <v>404</v>
      </c>
      <c r="BF30" s="870"/>
      <c r="BG30" s="870"/>
      <c r="BH30" s="870"/>
      <c r="BI30" s="871"/>
      <c r="BJ30" s="249"/>
      <c r="BK30" s="249"/>
      <c r="BL30" s="249"/>
      <c r="BM30" s="249"/>
      <c r="BN30" s="249"/>
      <c r="BO30" s="262"/>
      <c r="BP30" s="262"/>
      <c r="BQ30" s="259">
        <v>24</v>
      </c>
      <c r="BR30" s="260"/>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3"/>
    </row>
    <row r="31" spans="1:131" s="244" customFormat="1" ht="26.25" customHeight="1" x14ac:dyDescent="0.15">
      <c r="A31" s="263">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49"/>
      <c r="BK31" s="249"/>
      <c r="BL31" s="249"/>
      <c r="BM31" s="249"/>
      <c r="BN31" s="249"/>
      <c r="BO31" s="262"/>
      <c r="BP31" s="262"/>
      <c r="BQ31" s="259">
        <v>25</v>
      </c>
      <c r="BR31" s="260"/>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3"/>
    </row>
    <row r="32" spans="1:131" s="244" customFormat="1" ht="26.25" customHeight="1" x14ac:dyDescent="0.15">
      <c r="A32" s="263">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49"/>
      <c r="BK32" s="249"/>
      <c r="BL32" s="249"/>
      <c r="BM32" s="249"/>
      <c r="BN32" s="249"/>
      <c r="BO32" s="262"/>
      <c r="BP32" s="262"/>
      <c r="BQ32" s="259">
        <v>26</v>
      </c>
      <c r="BR32" s="260"/>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3"/>
    </row>
    <row r="33" spans="1:131" s="244" customFormat="1" ht="26.25" customHeight="1" x14ac:dyDescent="0.15">
      <c r="A33" s="263">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49"/>
      <c r="BK33" s="249"/>
      <c r="BL33" s="249"/>
      <c r="BM33" s="249"/>
      <c r="BN33" s="249"/>
      <c r="BO33" s="262"/>
      <c r="BP33" s="262"/>
      <c r="BQ33" s="259">
        <v>27</v>
      </c>
      <c r="BR33" s="260"/>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3"/>
    </row>
    <row r="34" spans="1:131" s="244" customFormat="1" ht="26.25" customHeight="1" x14ac:dyDescent="0.15">
      <c r="A34" s="263">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49"/>
      <c r="BK34" s="249"/>
      <c r="BL34" s="249"/>
      <c r="BM34" s="249"/>
      <c r="BN34" s="249"/>
      <c r="BO34" s="262"/>
      <c r="BP34" s="262"/>
      <c r="BQ34" s="259">
        <v>28</v>
      </c>
      <c r="BR34" s="260"/>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3"/>
    </row>
    <row r="35" spans="1:131" s="244" customFormat="1" ht="26.25" customHeight="1" x14ac:dyDescent="0.15">
      <c r="A35" s="263">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49"/>
      <c r="BK35" s="249"/>
      <c r="BL35" s="249"/>
      <c r="BM35" s="249"/>
      <c r="BN35" s="249"/>
      <c r="BO35" s="262"/>
      <c r="BP35" s="262"/>
      <c r="BQ35" s="259">
        <v>29</v>
      </c>
      <c r="BR35" s="260"/>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3"/>
    </row>
    <row r="36" spans="1:131" s="244" customFormat="1" ht="26.25" customHeight="1" x14ac:dyDescent="0.15">
      <c r="A36" s="263">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49"/>
      <c r="BK36" s="249"/>
      <c r="BL36" s="249"/>
      <c r="BM36" s="249"/>
      <c r="BN36" s="249"/>
      <c r="BO36" s="262"/>
      <c r="BP36" s="262"/>
      <c r="BQ36" s="259">
        <v>30</v>
      </c>
      <c r="BR36" s="260"/>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3"/>
    </row>
    <row r="37" spans="1:131" s="244" customFormat="1" ht="26.25" customHeight="1" x14ac:dyDescent="0.15">
      <c r="A37" s="263">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49"/>
      <c r="BK37" s="249"/>
      <c r="BL37" s="249"/>
      <c r="BM37" s="249"/>
      <c r="BN37" s="249"/>
      <c r="BO37" s="262"/>
      <c r="BP37" s="262"/>
      <c r="BQ37" s="259">
        <v>31</v>
      </c>
      <c r="BR37" s="260"/>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3"/>
    </row>
    <row r="38" spans="1:131" s="244" customFormat="1" ht="26.25" customHeight="1" x14ac:dyDescent="0.15">
      <c r="A38" s="263">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49"/>
      <c r="BK38" s="249"/>
      <c r="BL38" s="249"/>
      <c r="BM38" s="249"/>
      <c r="BN38" s="249"/>
      <c r="BO38" s="262"/>
      <c r="BP38" s="262"/>
      <c r="BQ38" s="259">
        <v>32</v>
      </c>
      <c r="BR38" s="260"/>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3"/>
    </row>
    <row r="39" spans="1:131" s="244" customFormat="1" ht="26.25" customHeight="1" x14ac:dyDescent="0.15">
      <c r="A39" s="263">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49"/>
      <c r="BK39" s="249"/>
      <c r="BL39" s="249"/>
      <c r="BM39" s="249"/>
      <c r="BN39" s="249"/>
      <c r="BO39" s="262"/>
      <c r="BP39" s="262"/>
      <c r="BQ39" s="259">
        <v>33</v>
      </c>
      <c r="BR39" s="260"/>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3"/>
    </row>
    <row r="40" spans="1:131" s="244" customFormat="1" ht="26.25" customHeight="1" x14ac:dyDescent="0.15">
      <c r="A40" s="258">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49"/>
      <c r="BK40" s="249"/>
      <c r="BL40" s="249"/>
      <c r="BM40" s="249"/>
      <c r="BN40" s="249"/>
      <c r="BO40" s="262"/>
      <c r="BP40" s="262"/>
      <c r="BQ40" s="259">
        <v>34</v>
      </c>
      <c r="BR40" s="260"/>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3"/>
    </row>
    <row r="41" spans="1:131" s="244" customFormat="1" ht="26.25" customHeight="1" x14ac:dyDescent="0.15">
      <c r="A41" s="258">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49"/>
      <c r="BK41" s="249"/>
      <c r="BL41" s="249"/>
      <c r="BM41" s="249"/>
      <c r="BN41" s="249"/>
      <c r="BO41" s="262"/>
      <c r="BP41" s="262"/>
      <c r="BQ41" s="259">
        <v>35</v>
      </c>
      <c r="BR41" s="260"/>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3"/>
    </row>
    <row r="42" spans="1:131" s="244" customFormat="1" ht="26.25" customHeight="1" x14ac:dyDescent="0.15">
      <c r="A42" s="258">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49"/>
      <c r="BK42" s="249"/>
      <c r="BL42" s="249"/>
      <c r="BM42" s="249"/>
      <c r="BN42" s="249"/>
      <c r="BO42" s="262"/>
      <c r="BP42" s="262"/>
      <c r="BQ42" s="259">
        <v>36</v>
      </c>
      <c r="BR42" s="260"/>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3"/>
    </row>
    <row r="43" spans="1:131" s="244" customFormat="1" ht="26.25" customHeight="1" x14ac:dyDescent="0.15">
      <c r="A43" s="258">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49"/>
      <c r="BK43" s="249"/>
      <c r="BL43" s="249"/>
      <c r="BM43" s="249"/>
      <c r="BN43" s="249"/>
      <c r="BO43" s="262"/>
      <c r="BP43" s="262"/>
      <c r="BQ43" s="259">
        <v>37</v>
      </c>
      <c r="BR43" s="260"/>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3"/>
    </row>
    <row r="44" spans="1:131" s="244" customFormat="1" ht="26.25" customHeight="1" x14ac:dyDescent="0.15">
      <c r="A44" s="258">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49"/>
      <c r="BK44" s="249"/>
      <c r="BL44" s="249"/>
      <c r="BM44" s="249"/>
      <c r="BN44" s="249"/>
      <c r="BO44" s="262"/>
      <c r="BP44" s="262"/>
      <c r="BQ44" s="259">
        <v>38</v>
      </c>
      <c r="BR44" s="260"/>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3"/>
    </row>
    <row r="45" spans="1:131" s="244" customFormat="1" ht="26.25" customHeight="1" x14ac:dyDescent="0.15">
      <c r="A45" s="258">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49"/>
      <c r="BK45" s="249"/>
      <c r="BL45" s="249"/>
      <c r="BM45" s="249"/>
      <c r="BN45" s="249"/>
      <c r="BO45" s="262"/>
      <c r="BP45" s="262"/>
      <c r="BQ45" s="259">
        <v>39</v>
      </c>
      <c r="BR45" s="260"/>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3"/>
    </row>
    <row r="46" spans="1:131" s="244" customFormat="1" ht="26.25" customHeight="1" x14ac:dyDescent="0.15">
      <c r="A46" s="258">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49"/>
      <c r="BK46" s="249"/>
      <c r="BL46" s="249"/>
      <c r="BM46" s="249"/>
      <c r="BN46" s="249"/>
      <c r="BO46" s="262"/>
      <c r="BP46" s="262"/>
      <c r="BQ46" s="259">
        <v>40</v>
      </c>
      <c r="BR46" s="260"/>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3"/>
    </row>
    <row r="47" spans="1:131" s="244" customFormat="1" ht="26.25" customHeight="1" x14ac:dyDescent="0.15">
      <c r="A47" s="258">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49"/>
      <c r="BK47" s="249"/>
      <c r="BL47" s="249"/>
      <c r="BM47" s="249"/>
      <c r="BN47" s="249"/>
      <c r="BO47" s="262"/>
      <c r="BP47" s="262"/>
      <c r="BQ47" s="259">
        <v>41</v>
      </c>
      <c r="BR47" s="260"/>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3"/>
    </row>
    <row r="48" spans="1:131" s="244" customFormat="1" ht="26.25" customHeight="1" x14ac:dyDescent="0.15">
      <c r="A48" s="258">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49"/>
      <c r="BK48" s="249"/>
      <c r="BL48" s="249"/>
      <c r="BM48" s="249"/>
      <c r="BN48" s="249"/>
      <c r="BO48" s="262"/>
      <c r="BP48" s="262"/>
      <c r="BQ48" s="259">
        <v>42</v>
      </c>
      <c r="BR48" s="260"/>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3"/>
    </row>
    <row r="49" spans="1:131" s="244" customFormat="1" ht="26.25" customHeight="1" x14ac:dyDescent="0.15">
      <c r="A49" s="258">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49"/>
      <c r="BK49" s="249"/>
      <c r="BL49" s="249"/>
      <c r="BM49" s="249"/>
      <c r="BN49" s="249"/>
      <c r="BO49" s="262"/>
      <c r="BP49" s="262"/>
      <c r="BQ49" s="259">
        <v>43</v>
      </c>
      <c r="BR49" s="260"/>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3"/>
    </row>
    <row r="50" spans="1:131" s="244" customFormat="1" ht="26.25" customHeight="1" x14ac:dyDescent="0.15">
      <c r="A50" s="258">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49"/>
      <c r="BK50" s="249"/>
      <c r="BL50" s="249"/>
      <c r="BM50" s="249"/>
      <c r="BN50" s="249"/>
      <c r="BO50" s="262"/>
      <c r="BP50" s="262"/>
      <c r="BQ50" s="259">
        <v>44</v>
      </c>
      <c r="BR50" s="260"/>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3"/>
    </row>
    <row r="51" spans="1:131" s="244" customFormat="1" ht="26.25" customHeight="1" x14ac:dyDescent="0.15">
      <c r="A51" s="258">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49"/>
      <c r="BK51" s="249"/>
      <c r="BL51" s="249"/>
      <c r="BM51" s="249"/>
      <c r="BN51" s="249"/>
      <c r="BO51" s="262"/>
      <c r="BP51" s="262"/>
      <c r="BQ51" s="259">
        <v>45</v>
      </c>
      <c r="BR51" s="260"/>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3"/>
    </row>
    <row r="52" spans="1:131" s="244" customFormat="1" ht="26.25" customHeight="1" x14ac:dyDescent="0.15">
      <c r="A52" s="258">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49"/>
      <c r="BK52" s="249"/>
      <c r="BL52" s="249"/>
      <c r="BM52" s="249"/>
      <c r="BN52" s="249"/>
      <c r="BO52" s="262"/>
      <c r="BP52" s="262"/>
      <c r="BQ52" s="259">
        <v>46</v>
      </c>
      <c r="BR52" s="260"/>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3"/>
    </row>
    <row r="53" spans="1:131" s="244" customFormat="1" ht="26.25" customHeight="1" x14ac:dyDescent="0.15">
      <c r="A53" s="258">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49"/>
      <c r="BK53" s="249"/>
      <c r="BL53" s="249"/>
      <c r="BM53" s="249"/>
      <c r="BN53" s="249"/>
      <c r="BO53" s="262"/>
      <c r="BP53" s="262"/>
      <c r="BQ53" s="259">
        <v>47</v>
      </c>
      <c r="BR53" s="260"/>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3"/>
    </row>
    <row r="54" spans="1:131" s="244" customFormat="1" ht="26.25" customHeight="1" x14ac:dyDescent="0.15">
      <c r="A54" s="258">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49"/>
      <c r="BK54" s="249"/>
      <c r="BL54" s="249"/>
      <c r="BM54" s="249"/>
      <c r="BN54" s="249"/>
      <c r="BO54" s="262"/>
      <c r="BP54" s="262"/>
      <c r="BQ54" s="259">
        <v>48</v>
      </c>
      <c r="BR54" s="260"/>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3"/>
    </row>
    <row r="55" spans="1:131" s="244" customFormat="1" ht="26.25" customHeight="1" x14ac:dyDescent="0.15">
      <c r="A55" s="258">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49"/>
      <c r="BK55" s="249"/>
      <c r="BL55" s="249"/>
      <c r="BM55" s="249"/>
      <c r="BN55" s="249"/>
      <c r="BO55" s="262"/>
      <c r="BP55" s="262"/>
      <c r="BQ55" s="259">
        <v>49</v>
      </c>
      <c r="BR55" s="260"/>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3"/>
    </row>
    <row r="56" spans="1:131" s="244" customFormat="1" ht="26.25" customHeight="1" x14ac:dyDescent="0.15">
      <c r="A56" s="258">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49"/>
      <c r="BK56" s="249"/>
      <c r="BL56" s="249"/>
      <c r="BM56" s="249"/>
      <c r="BN56" s="249"/>
      <c r="BO56" s="262"/>
      <c r="BP56" s="262"/>
      <c r="BQ56" s="259">
        <v>50</v>
      </c>
      <c r="BR56" s="260"/>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3"/>
    </row>
    <row r="57" spans="1:131" s="244" customFormat="1" ht="26.25" customHeight="1" x14ac:dyDescent="0.15">
      <c r="A57" s="258">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49"/>
      <c r="BK57" s="249"/>
      <c r="BL57" s="249"/>
      <c r="BM57" s="249"/>
      <c r="BN57" s="249"/>
      <c r="BO57" s="262"/>
      <c r="BP57" s="262"/>
      <c r="BQ57" s="259">
        <v>51</v>
      </c>
      <c r="BR57" s="260"/>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3"/>
    </row>
    <row r="58" spans="1:131" s="244" customFormat="1" ht="26.25" customHeight="1" x14ac:dyDescent="0.15">
      <c r="A58" s="258">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49"/>
      <c r="BK58" s="249"/>
      <c r="BL58" s="249"/>
      <c r="BM58" s="249"/>
      <c r="BN58" s="249"/>
      <c r="BO58" s="262"/>
      <c r="BP58" s="262"/>
      <c r="BQ58" s="259">
        <v>52</v>
      </c>
      <c r="BR58" s="260"/>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3"/>
    </row>
    <row r="59" spans="1:131" s="244" customFormat="1" ht="26.25" customHeight="1" x14ac:dyDescent="0.15">
      <c r="A59" s="258">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49"/>
      <c r="BK59" s="249"/>
      <c r="BL59" s="249"/>
      <c r="BM59" s="249"/>
      <c r="BN59" s="249"/>
      <c r="BO59" s="262"/>
      <c r="BP59" s="262"/>
      <c r="BQ59" s="259">
        <v>53</v>
      </c>
      <c r="BR59" s="260"/>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3"/>
    </row>
    <row r="60" spans="1:131" s="244" customFormat="1" ht="26.25" customHeight="1" x14ac:dyDescent="0.15">
      <c r="A60" s="258">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49"/>
      <c r="BK60" s="249"/>
      <c r="BL60" s="249"/>
      <c r="BM60" s="249"/>
      <c r="BN60" s="249"/>
      <c r="BO60" s="262"/>
      <c r="BP60" s="262"/>
      <c r="BQ60" s="259">
        <v>54</v>
      </c>
      <c r="BR60" s="260"/>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3"/>
    </row>
    <row r="61" spans="1:131" s="244" customFormat="1" ht="26.25" customHeight="1" thickBot="1" x14ac:dyDescent="0.2">
      <c r="A61" s="258">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49"/>
      <c r="BK61" s="249"/>
      <c r="BL61" s="249"/>
      <c r="BM61" s="249"/>
      <c r="BN61" s="249"/>
      <c r="BO61" s="262"/>
      <c r="BP61" s="262"/>
      <c r="BQ61" s="259">
        <v>55</v>
      </c>
      <c r="BR61" s="260"/>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3"/>
    </row>
    <row r="62" spans="1:131" s="244" customFormat="1" ht="26.25" customHeight="1" x14ac:dyDescent="0.15">
      <c r="A62" s="258">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2"/>
      <c r="BP62" s="262"/>
      <c r="BQ62" s="259">
        <v>56</v>
      </c>
      <c r="BR62" s="260"/>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3"/>
    </row>
    <row r="63" spans="1:131" s="244" customFormat="1" ht="26.25" customHeight="1" thickBot="1" x14ac:dyDescent="0.2">
      <c r="A63" s="261" t="s">
        <v>389</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15</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407</v>
      </c>
      <c r="BK63" s="892"/>
      <c r="BL63" s="892"/>
      <c r="BM63" s="892"/>
      <c r="BN63" s="893"/>
      <c r="BO63" s="262"/>
      <c r="BP63" s="262"/>
      <c r="BQ63" s="259">
        <v>57</v>
      </c>
      <c r="BR63" s="260"/>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3"/>
    </row>
    <row r="65" spans="1:131" s="244" customFormat="1" ht="26.25" customHeight="1" thickBot="1" x14ac:dyDescent="0.2">
      <c r="A65" s="249" t="s">
        <v>408</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3"/>
    </row>
    <row r="66" spans="1:131" s="244" customFormat="1" ht="26.25" customHeight="1" x14ac:dyDescent="0.15">
      <c r="A66" s="782" t="s">
        <v>409</v>
      </c>
      <c r="B66" s="783"/>
      <c r="C66" s="783"/>
      <c r="D66" s="783"/>
      <c r="E66" s="783"/>
      <c r="F66" s="783"/>
      <c r="G66" s="783"/>
      <c r="H66" s="783"/>
      <c r="I66" s="783"/>
      <c r="J66" s="783"/>
      <c r="K66" s="783"/>
      <c r="L66" s="783"/>
      <c r="M66" s="783"/>
      <c r="N66" s="783"/>
      <c r="O66" s="783"/>
      <c r="P66" s="784"/>
      <c r="Q66" s="759" t="s">
        <v>393</v>
      </c>
      <c r="R66" s="760"/>
      <c r="S66" s="760"/>
      <c r="T66" s="760"/>
      <c r="U66" s="761"/>
      <c r="V66" s="759" t="s">
        <v>410</v>
      </c>
      <c r="W66" s="760"/>
      <c r="X66" s="760"/>
      <c r="Y66" s="760"/>
      <c r="Z66" s="761"/>
      <c r="AA66" s="759" t="s">
        <v>395</v>
      </c>
      <c r="AB66" s="760"/>
      <c r="AC66" s="760"/>
      <c r="AD66" s="760"/>
      <c r="AE66" s="761"/>
      <c r="AF66" s="894" t="s">
        <v>411</v>
      </c>
      <c r="AG66" s="855"/>
      <c r="AH66" s="855"/>
      <c r="AI66" s="855"/>
      <c r="AJ66" s="895"/>
      <c r="AK66" s="759" t="s">
        <v>412</v>
      </c>
      <c r="AL66" s="783"/>
      <c r="AM66" s="783"/>
      <c r="AN66" s="783"/>
      <c r="AO66" s="784"/>
      <c r="AP66" s="759" t="s">
        <v>413</v>
      </c>
      <c r="AQ66" s="760"/>
      <c r="AR66" s="760"/>
      <c r="AS66" s="760"/>
      <c r="AT66" s="761"/>
      <c r="AU66" s="759" t="s">
        <v>414</v>
      </c>
      <c r="AV66" s="760"/>
      <c r="AW66" s="760"/>
      <c r="AX66" s="760"/>
      <c r="AY66" s="761"/>
      <c r="AZ66" s="759" t="s">
        <v>377</v>
      </c>
      <c r="BA66" s="760"/>
      <c r="BB66" s="760"/>
      <c r="BC66" s="760"/>
      <c r="BD66" s="771"/>
      <c r="BE66" s="262"/>
      <c r="BF66" s="262"/>
      <c r="BG66" s="262"/>
      <c r="BH66" s="262"/>
      <c r="BI66" s="262"/>
      <c r="BJ66" s="262"/>
      <c r="BK66" s="262"/>
      <c r="BL66" s="262"/>
      <c r="BM66" s="262"/>
      <c r="BN66" s="262"/>
      <c r="BO66" s="262"/>
      <c r="BP66" s="262"/>
      <c r="BQ66" s="259">
        <v>60</v>
      </c>
      <c r="BR66" s="264"/>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3"/>
    </row>
    <row r="67" spans="1:131" s="244"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2"/>
      <c r="BF67" s="262"/>
      <c r="BG67" s="262"/>
      <c r="BH67" s="262"/>
      <c r="BI67" s="262"/>
      <c r="BJ67" s="262"/>
      <c r="BK67" s="262"/>
      <c r="BL67" s="262"/>
      <c r="BM67" s="262"/>
      <c r="BN67" s="262"/>
      <c r="BO67" s="262"/>
      <c r="BP67" s="262"/>
      <c r="BQ67" s="259">
        <v>61</v>
      </c>
      <c r="BR67" s="264"/>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3"/>
    </row>
    <row r="68" spans="1:131" s="244" customFormat="1" ht="26.25" customHeight="1" thickTop="1" x14ac:dyDescent="0.15">
      <c r="A68" s="255">
        <v>1</v>
      </c>
      <c r="B68" s="911" t="s">
        <v>567</v>
      </c>
      <c r="C68" s="912"/>
      <c r="D68" s="912"/>
      <c r="E68" s="912"/>
      <c r="F68" s="912"/>
      <c r="G68" s="912"/>
      <c r="H68" s="912"/>
      <c r="I68" s="912"/>
      <c r="J68" s="912"/>
      <c r="K68" s="912"/>
      <c r="L68" s="912"/>
      <c r="M68" s="912"/>
      <c r="N68" s="912"/>
      <c r="O68" s="912"/>
      <c r="P68" s="913"/>
      <c r="Q68" s="914">
        <v>850</v>
      </c>
      <c r="R68" s="908"/>
      <c r="S68" s="908"/>
      <c r="T68" s="908"/>
      <c r="U68" s="908"/>
      <c r="V68" s="908">
        <v>835</v>
      </c>
      <c r="W68" s="908"/>
      <c r="X68" s="908"/>
      <c r="Y68" s="908"/>
      <c r="Z68" s="908"/>
      <c r="AA68" s="908">
        <v>15</v>
      </c>
      <c r="AB68" s="908"/>
      <c r="AC68" s="908"/>
      <c r="AD68" s="908"/>
      <c r="AE68" s="908"/>
      <c r="AF68" s="908">
        <v>12</v>
      </c>
      <c r="AG68" s="908"/>
      <c r="AH68" s="908"/>
      <c r="AI68" s="908"/>
      <c r="AJ68" s="908"/>
      <c r="AK68" s="908">
        <v>0</v>
      </c>
      <c r="AL68" s="908"/>
      <c r="AM68" s="908"/>
      <c r="AN68" s="908"/>
      <c r="AO68" s="908"/>
      <c r="AP68" s="908">
        <v>0</v>
      </c>
      <c r="AQ68" s="908"/>
      <c r="AR68" s="908"/>
      <c r="AS68" s="908"/>
      <c r="AT68" s="908"/>
      <c r="AU68" s="908">
        <v>0</v>
      </c>
      <c r="AV68" s="908"/>
      <c r="AW68" s="908"/>
      <c r="AX68" s="908"/>
      <c r="AY68" s="908"/>
      <c r="AZ68" s="909"/>
      <c r="BA68" s="909"/>
      <c r="BB68" s="909"/>
      <c r="BC68" s="909"/>
      <c r="BD68" s="910"/>
      <c r="BE68" s="262"/>
      <c r="BF68" s="262"/>
      <c r="BG68" s="262"/>
      <c r="BH68" s="262"/>
      <c r="BI68" s="262"/>
      <c r="BJ68" s="262"/>
      <c r="BK68" s="262"/>
      <c r="BL68" s="262"/>
      <c r="BM68" s="262"/>
      <c r="BN68" s="262"/>
      <c r="BO68" s="262"/>
      <c r="BP68" s="262"/>
      <c r="BQ68" s="259">
        <v>62</v>
      </c>
      <c r="BR68" s="264"/>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3"/>
    </row>
    <row r="69" spans="1:131" s="244" customFormat="1" ht="26.25" customHeight="1" x14ac:dyDescent="0.15">
      <c r="A69" s="258">
        <v>2</v>
      </c>
      <c r="B69" s="915" t="s">
        <v>568</v>
      </c>
      <c r="C69" s="916"/>
      <c r="D69" s="916"/>
      <c r="E69" s="916"/>
      <c r="F69" s="916"/>
      <c r="G69" s="916"/>
      <c r="H69" s="916"/>
      <c r="I69" s="916"/>
      <c r="J69" s="916"/>
      <c r="K69" s="916"/>
      <c r="L69" s="916"/>
      <c r="M69" s="916"/>
      <c r="N69" s="916"/>
      <c r="O69" s="916"/>
      <c r="P69" s="917"/>
      <c r="Q69" s="918">
        <v>3132</v>
      </c>
      <c r="R69" s="873"/>
      <c r="S69" s="873"/>
      <c r="T69" s="873"/>
      <c r="U69" s="873"/>
      <c r="V69" s="873">
        <v>3024</v>
      </c>
      <c r="W69" s="873"/>
      <c r="X69" s="873"/>
      <c r="Y69" s="873"/>
      <c r="Z69" s="873"/>
      <c r="AA69" s="873">
        <v>108</v>
      </c>
      <c r="AB69" s="873"/>
      <c r="AC69" s="873"/>
      <c r="AD69" s="873"/>
      <c r="AE69" s="873"/>
      <c r="AF69" s="873">
        <v>108</v>
      </c>
      <c r="AG69" s="873"/>
      <c r="AH69" s="873"/>
      <c r="AI69" s="873"/>
      <c r="AJ69" s="873"/>
      <c r="AK69" s="873">
        <v>25</v>
      </c>
      <c r="AL69" s="873"/>
      <c r="AM69" s="873"/>
      <c r="AN69" s="873"/>
      <c r="AO69" s="873"/>
      <c r="AP69" s="873">
        <v>0</v>
      </c>
      <c r="AQ69" s="873"/>
      <c r="AR69" s="873"/>
      <c r="AS69" s="873"/>
      <c r="AT69" s="873"/>
      <c r="AU69" s="873">
        <v>0</v>
      </c>
      <c r="AV69" s="873"/>
      <c r="AW69" s="873"/>
      <c r="AX69" s="873"/>
      <c r="AY69" s="873"/>
      <c r="AZ69" s="919"/>
      <c r="BA69" s="919"/>
      <c r="BB69" s="919"/>
      <c r="BC69" s="919"/>
      <c r="BD69" s="920"/>
      <c r="BE69" s="262"/>
      <c r="BF69" s="262"/>
      <c r="BG69" s="262"/>
      <c r="BH69" s="262"/>
      <c r="BI69" s="262"/>
      <c r="BJ69" s="262"/>
      <c r="BK69" s="262"/>
      <c r="BL69" s="262"/>
      <c r="BM69" s="262"/>
      <c r="BN69" s="262"/>
      <c r="BO69" s="262"/>
      <c r="BP69" s="262"/>
      <c r="BQ69" s="259">
        <v>63</v>
      </c>
      <c r="BR69" s="264"/>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3"/>
    </row>
    <row r="70" spans="1:131" s="244" customFormat="1" ht="26.25" customHeight="1" x14ac:dyDescent="0.15">
      <c r="A70" s="258">
        <v>3</v>
      </c>
      <c r="B70" s="915" t="s">
        <v>569</v>
      </c>
      <c r="C70" s="916"/>
      <c r="D70" s="916"/>
      <c r="E70" s="916"/>
      <c r="F70" s="916"/>
      <c r="G70" s="916"/>
      <c r="H70" s="916"/>
      <c r="I70" s="916"/>
      <c r="J70" s="916"/>
      <c r="K70" s="916"/>
      <c r="L70" s="916"/>
      <c r="M70" s="916"/>
      <c r="N70" s="916"/>
      <c r="O70" s="916"/>
      <c r="P70" s="917"/>
      <c r="Q70" s="918">
        <v>201</v>
      </c>
      <c r="R70" s="873"/>
      <c r="S70" s="873"/>
      <c r="T70" s="873"/>
      <c r="U70" s="873"/>
      <c r="V70" s="873">
        <v>199</v>
      </c>
      <c r="W70" s="873"/>
      <c r="X70" s="873"/>
      <c r="Y70" s="873"/>
      <c r="Z70" s="873"/>
      <c r="AA70" s="873">
        <v>2</v>
      </c>
      <c r="AB70" s="873"/>
      <c r="AC70" s="873"/>
      <c r="AD70" s="873"/>
      <c r="AE70" s="873"/>
      <c r="AF70" s="873">
        <v>2</v>
      </c>
      <c r="AG70" s="873"/>
      <c r="AH70" s="873"/>
      <c r="AI70" s="873"/>
      <c r="AJ70" s="873"/>
      <c r="AK70" s="873">
        <v>0</v>
      </c>
      <c r="AL70" s="873"/>
      <c r="AM70" s="873"/>
      <c r="AN70" s="873"/>
      <c r="AO70" s="873"/>
      <c r="AP70" s="873">
        <v>0</v>
      </c>
      <c r="AQ70" s="873"/>
      <c r="AR70" s="873"/>
      <c r="AS70" s="873"/>
      <c r="AT70" s="873"/>
      <c r="AU70" s="873">
        <v>0</v>
      </c>
      <c r="AV70" s="873"/>
      <c r="AW70" s="873"/>
      <c r="AX70" s="873"/>
      <c r="AY70" s="873"/>
      <c r="AZ70" s="919"/>
      <c r="BA70" s="919"/>
      <c r="BB70" s="919"/>
      <c r="BC70" s="919"/>
      <c r="BD70" s="920"/>
      <c r="BE70" s="262"/>
      <c r="BF70" s="262"/>
      <c r="BG70" s="262"/>
      <c r="BH70" s="262"/>
      <c r="BI70" s="262"/>
      <c r="BJ70" s="262"/>
      <c r="BK70" s="262"/>
      <c r="BL70" s="262"/>
      <c r="BM70" s="262"/>
      <c r="BN70" s="262"/>
      <c r="BO70" s="262"/>
      <c r="BP70" s="262"/>
      <c r="BQ70" s="259">
        <v>64</v>
      </c>
      <c r="BR70" s="264"/>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3"/>
    </row>
    <row r="71" spans="1:131" s="244" customFormat="1" ht="26.25" customHeight="1" x14ac:dyDescent="0.15">
      <c r="A71" s="258">
        <v>4</v>
      </c>
      <c r="B71" s="915" t="s">
        <v>570</v>
      </c>
      <c r="C71" s="916"/>
      <c r="D71" s="916"/>
      <c r="E71" s="916"/>
      <c r="F71" s="916"/>
      <c r="G71" s="916"/>
      <c r="H71" s="916"/>
      <c r="I71" s="916"/>
      <c r="J71" s="916"/>
      <c r="K71" s="916"/>
      <c r="L71" s="916"/>
      <c r="M71" s="916"/>
      <c r="N71" s="916"/>
      <c r="O71" s="916"/>
      <c r="P71" s="917"/>
      <c r="Q71" s="918">
        <v>9662</v>
      </c>
      <c r="R71" s="873"/>
      <c r="S71" s="873"/>
      <c r="T71" s="873"/>
      <c r="U71" s="873"/>
      <c r="V71" s="873">
        <v>9392</v>
      </c>
      <c r="W71" s="873"/>
      <c r="X71" s="873"/>
      <c r="Y71" s="873"/>
      <c r="Z71" s="873"/>
      <c r="AA71" s="873">
        <v>270</v>
      </c>
      <c r="AB71" s="873"/>
      <c r="AC71" s="873"/>
      <c r="AD71" s="873"/>
      <c r="AE71" s="873"/>
      <c r="AF71" s="873">
        <v>270</v>
      </c>
      <c r="AG71" s="873"/>
      <c r="AH71" s="873"/>
      <c r="AI71" s="873"/>
      <c r="AJ71" s="873"/>
      <c r="AK71" s="873">
        <v>0</v>
      </c>
      <c r="AL71" s="873"/>
      <c r="AM71" s="873"/>
      <c r="AN71" s="873"/>
      <c r="AO71" s="873"/>
      <c r="AP71" s="873">
        <v>0</v>
      </c>
      <c r="AQ71" s="873"/>
      <c r="AR71" s="873"/>
      <c r="AS71" s="873"/>
      <c r="AT71" s="873"/>
      <c r="AU71" s="873">
        <v>0</v>
      </c>
      <c r="AV71" s="873"/>
      <c r="AW71" s="873"/>
      <c r="AX71" s="873"/>
      <c r="AY71" s="873"/>
      <c r="AZ71" s="919"/>
      <c r="BA71" s="919"/>
      <c r="BB71" s="919"/>
      <c r="BC71" s="919"/>
      <c r="BD71" s="920"/>
      <c r="BE71" s="262"/>
      <c r="BF71" s="262"/>
      <c r="BG71" s="262"/>
      <c r="BH71" s="262"/>
      <c r="BI71" s="262"/>
      <c r="BJ71" s="262"/>
      <c r="BK71" s="262"/>
      <c r="BL71" s="262"/>
      <c r="BM71" s="262"/>
      <c r="BN71" s="262"/>
      <c r="BO71" s="262"/>
      <c r="BP71" s="262"/>
      <c r="BQ71" s="259">
        <v>65</v>
      </c>
      <c r="BR71" s="264"/>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3"/>
    </row>
    <row r="72" spans="1:131" s="244" customFormat="1" ht="26.25" customHeight="1" x14ac:dyDescent="0.15">
      <c r="A72" s="258">
        <v>5</v>
      </c>
      <c r="B72" s="915" t="s">
        <v>571</v>
      </c>
      <c r="C72" s="916"/>
      <c r="D72" s="916"/>
      <c r="E72" s="916"/>
      <c r="F72" s="916"/>
      <c r="G72" s="916"/>
      <c r="H72" s="916"/>
      <c r="I72" s="916"/>
      <c r="J72" s="916"/>
      <c r="K72" s="916"/>
      <c r="L72" s="916"/>
      <c r="M72" s="916"/>
      <c r="N72" s="916"/>
      <c r="O72" s="916"/>
      <c r="P72" s="917"/>
      <c r="Q72" s="918">
        <v>1269</v>
      </c>
      <c r="R72" s="873"/>
      <c r="S72" s="873"/>
      <c r="T72" s="873"/>
      <c r="U72" s="873"/>
      <c r="V72" s="873">
        <v>1230</v>
      </c>
      <c r="W72" s="873"/>
      <c r="X72" s="873"/>
      <c r="Y72" s="873"/>
      <c r="Z72" s="873"/>
      <c r="AA72" s="873">
        <v>39</v>
      </c>
      <c r="AB72" s="873"/>
      <c r="AC72" s="873"/>
      <c r="AD72" s="873"/>
      <c r="AE72" s="873"/>
      <c r="AF72" s="873">
        <v>39</v>
      </c>
      <c r="AG72" s="873"/>
      <c r="AH72" s="873"/>
      <c r="AI72" s="873"/>
      <c r="AJ72" s="873"/>
      <c r="AK72" s="873">
        <v>9</v>
      </c>
      <c r="AL72" s="873"/>
      <c r="AM72" s="873"/>
      <c r="AN72" s="873"/>
      <c r="AO72" s="873"/>
      <c r="AP72" s="873">
        <v>0</v>
      </c>
      <c r="AQ72" s="873"/>
      <c r="AR72" s="873"/>
      <c r="AS72" s="873"/>
      <c r="AT72" s="873"/>
      <c r="AU72" s="873">
        <v>0</v>
      </c>
      <c r="AV72" s="873"/>
      <c r="AW72" s="873"/>
      <c r="AX72" s="873"/>
      <c r="AY72" s="873"/>
      <c r="AZ72" s="919"/>
      <c r="BA72" s="919"/>
      <c r="BB72" s="919"/>
      <c r="BC72" s="919"/>
      <c r="BD72" s="920"/>
      <c r="BE72" s="262"/>
      <c r="BF72" s="262"/>
      <c r="BG72" s="262"/>
      <c r="BH72" s="262"/>
      <c r="BI72" s="262"/>
      <c r="BJ72" s="262"/>
      <c r="BK72" s="262"/>
      <c r="BL72" s="262"/>
      <c r="BM72" s="262"/>
      <c r="BN72" s="262"/>
      <c r="BO72" s="262"/>
      <c r="BP72" s="262"/>
      <c r="BQ72" s="259">
        <v>66</v>
      </c>
      <c r="BR72" s="264"/>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3"/>
    </row>
    <row r="73" spans="1:131" s="244" customFormat="1" ht="26.25" customHeight="1" x14ac:dyDescent="0.15">
      <c r="A73" s="258">
        <v>6</v>
      </c>
      <c r="B73" s="915" t="s">
        <v>572</v>
      </c>
      <c r="C73" s="916"/>
      <c r="D73" s="916"/>
      <c r="E73" s="916"/>
      <c r="F73" s="916"/>
      <c r="G73" s="916"/>
      <c r="H73" s="916"/>
      <c r="I73" s="916"/>
      <c r="J73" s="916"/>
      <c r="K73" s="916"/>
      <c r="L73" s="916"/>
      <c r="M73" s="916"/>
      <c r="N73" s="916"/>
      <c r="O73" s="916"/>
      <c r="P73" s="917"/>
      <c r="Q73" s="918">
        <v>34791</v>
      </c>
      <c r="R73" s="873"/>
      <c r="S73" s="873"/>
      <c r="T73" s="873"/>
      <c r="U73" s="873"/>
      <c r="V73" s="873">
        <v>34143</v>
      </c>
      <c r="W73" s="873"/>
      <c r="X73" s="873"/>
      <c r="Y73" s="873"/>
      <c r="Z73" s="873"/>
      <c r="AA73" s="873">
        <v>648</v>
      </c>
      <c r="AB73" s="873"/>
      <c r="AC73" s="873"/>
      <c r="AD73" s="873"/>
      <c r="AE73" s="873"/>
      <c r="AF73" s="873">
        <v>648</v>
      </c>
      <c r="AG73" s="873"/>
      <c r="AH73" s="873"/>
      <c r="AI73" s="873"/>
      <c r="AJ73" s="873"/>
      <c r="AK73" s="873">
        <v>355</v>
      </c>
      <c r="AL73" s="873"/>
      <c r="AM73" s="873"/>
      <c r="AN73" s="873"/>
      <c r="AO73" s="873"/>
      <c r="AP73" s="873">
        <v>0</v>
      </c>
      <c r="AQ73" s="873"/>
      <c r="AR73" s="873"/>
      <c r="AS73" s="873"/>
      <c r="AT73" s="873"/>
      <c r="AU73" s="873">
        <v>0</v>
      </c>
      <c r="AV73" s="873"/>
      <c r="AW73" s="873"/>
      <c r="AX73" s="873"/>
      <c r="AY73" s="873"/>
      <c r="AZ73" s="919"/>
      <c r="BA73" s="919"/>
      <c r="BB73" s="919"/>
      <c r="BC73" s="919"/>
      <c r="BD73" s="920"/>
      <c r="BE73" s="262"/>
      <c r="BF73" s="262"/>
      <c r="BG73" s="262"/>
      <c r="BH73" s="262"/>
      <c r="BI73" s="262"/>
      <c r="BJ73" s="262"/>
      <c r="BK73" s="262"/>
      <c r="BL73" s="262"/>
      <c r="BM73" s="262"/>
      <c r="BN73" s="262"/>
      <c r="BO73" s="262"/>
      <c r="BP73" s="262"/>
      <c r="BQ73" s="259">
        <v>67</v>
      </c>
      <c r="BR73" s="264"/>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3"/>
    </row>
    <row r="74" spans="1:131" s="244" customFormat="1" ht="26.25" customHeight="1" x14ac:dyDescent="0.15">
      <c r="A74" s="258">
        <v>7</v>
      </c>
      <c r="B74" s="915" t="s">
        <v>573</v>
      </c>
      <c r="C74" s="916"/>
      <c r="D74" s="916"/>
      <c r="E74" s="916"/>
      <c r="F74" s="916"/>
      <c r="G74" s="916"/>
      <c r="H74" s="916"/>
      <c r="I74" s="916"/>
      <c r="J74" s="916"/>
      <c r="K74" s="916"/>
      <c r="L74" s="916"/>
      <c r="M74" s="916"/>
      <c r="N74" s="916"/>
      <c r="O74" s="916"/>
      <c r="P74" s="917"/>
      <c r="Q74" s="918">
        <v>299</v>
      </c>
      <c r="R74" s="873"/>
      <c r="S74" s="873"/>
      <c r="T74" s="873"/>
      <c r="U74" s="873"/>
      <c r="V74" s="873">
        <v>263</v>
      </c>
      <c r="W74" s="873"/>
      <c r="X74" s="873"/>
      <c r="Y74" s="873"/>
      <c r="Z74" s="873"/>
      <c r="AA74" s="873">
        <v>36</v>
      </c>
      <c r="AB74" s="873"/>
      <c r="AC74" s="873"/>
      <c r="AD74" s="873"/>
      <c r="AE74" s="873"/>
      <c r="AF74" s="873">
        <v>36</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2"/>
      <c r="BF74" s="262"/>
      <c r="BG74" s="262"/>
      <c r="BH74" s="262"/>
      <c r="BI74" s="262"/>
      <c r="BJ74" s="262"/>
      <c r="BK74" s="262"/>
      <c r="BL74" s="262"/>
      <c r="BM74" s="262"/>
      <c r="BN74" s="262"/>
      <c r="BO74" s="262"/>
      <c r="BP74" s="262"/>
      <c r="BQ74" s="259">
        <v>68</v>
      </c>
      <c r="BR74" s="264"/>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3"/>
    </row>
    <row r="75" spans="1:131" s="244" customFormat="1" ht="26.25" customHeight="1" x14ac:dyDescent="0.15">
      <c r="A75" s="258">
        <v>8</v>
      </c>
      <c r="B75" s="915" t="s">
        <v>574</v>
      </c>
      <c r="C75" s="916"/>
      <c r="D75" s="916"/>
      <c r="E75" s="916"/>
      <c r="F75" s="916"/>
      <c r="G75" s="916"/>
      <c r="H75" s="916"/>
      <c r="I75" s="916"/>
      <c r="J75" s="916"/>
      <c r="K75" s="916"/>
      <c r="L75" s="916"/>
      <c r="M75" s="916"/>
      <c r="N75" s="916"/>
      <c r="O75" s="916"/>
      <c r="P75" s="917"/>
      <c r="Q75" s="921">
        <v>150860</v>
      </c>
      <c r="R75" s="922"/>
      <c r="S75" s="922"/>
      <c r="T75" s="922"/>
      <c r="U75" s="872"/>
      <c r="V75" s="923">
        <v>146851</v>
      </c>
      <c r="W75" s="922"/>
      <c r="X75" s="922"/>
      <c r="Y75" s="922"/>
      <c r="Z75" s="872"/>
      <c r="AA75" s="923">
        <v>4009</v>
      </c>
      <c r="AB75" s="922"/>
      <c r="AC75" s="922"/>
      <c r="AD75" s="922"/>
      <c r="AE75" s="872"/>
      <c r="AF75" s="923">
        <v>4009</v>
      </c>
      <c r="AG75" s="922"/>
      <c r="AH75" s="922"/>
      <c r="AI75" s="922"/>
      <c r="AJ75" s="872"/>
      <c r="AK75" s="923">
        <v>2051</v>
      </c>
      <c r="AL75" s="922"/>
      <c r="AM75" s="922"/>
      <c r="AN75" s="922"/>
      <c r="AO75" s="872"/>
      <c r="AP75" s="873">
        <v>0</v>
      </c>
      <c r="AQ75" s="873"/>
      <c r="AR75" s="873"/>
      <c r="AS75" s="873"/>
      <c r="AT75" s="873"/>
      <c r="AU75" s="873">
        <v>0</v>
      </c>
      <c r="AV75" s="873"/>
      <c r="AW75" s="873"/>
      <c r="AX75" s="873"/>
      <c r="AY75" s="873"/>
      <c r="AZ75" s="919"/>
      <c r="BA75" s="919"/>
      <c r="BB75" s="919"/>
      <c r="BC75" s="919"/>
      <c r="BD75" s="920"/>
      <c r="BE75" s="262"/>
      <c r="BF75" s="262"/>
      <c r="BG75" s="262"/>
      <c r="BH75" s="262"/>
      <c r="BI75" s="262"/>
      <c r="BJ75" s="262"/>
      <c r="BK75" s="262"/>
      <c r="BL75" s="262"/>
      <c r="BM75" s="262"/>
      <c r="BN75" s="262"/>
      <c r="BO75" s="262"/>
      <c r="BP75" s="262"/>
      <c r="BQ75" s="259">
        <v>69</v>
      </c>
      <c r="BR75" s="264"/>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3"/>
    </row>
    <row r="76" spans="1:131" s="244" customFormat="1" ht="26.25" customHeight="1" x14ac:dyDescent="0.15">
      <c r="A76" s="258">
        <v>9</v>
      </c>
      <c r="B76" s="915" t="s">
        <v>575</v>
      </c>
      <c r="C76" s="916"/>
      <c r="D76" s="916"/>
      <c r="E76" s="916"/>
      <c r="F76" s="916"/>
      <c r="G76" s="916"/>
      <c r="H76" s="916"/>
      <c r="I76" s="916"/>
      <c r="J76" s="916"/>
      <c r="K76" s="916"/>
      <c r="L76" s="916"/>
      <c r="M76" s="916"/>
      <c r="N76" s="916"/>
      <c r="O76" s="916"/>
      <c r="P76" s="917"/>
      <c r="Q76" s="921">
        <v>9</v>
      </c>
      <c r="R76" s="922"/>
      <c r="S76" s="922"/>
      <c r="T76" s="922"/>
      <c r="U76" s="872"/>
      <c r="V76" s="923">
        <v>5</v>
      </c>
      <c r="W76" s="922"/>
      <c r="X76" s="922"/>
      <c r="Y76" s="922"/>
      <c r="Z76" s="872"/>
      <c r="AA76" s="923">
        <v>3</v>
      </c>
      <c r="AB76" s="922"/>
      <c r="AC76" s="922"/>
      <c r="AD76" s="922"/>
      <c r="AE76" s="872"/>
      <c r="AF76" s="923">
        <v>3</v>
      </c>
      <c r="AG76" s="922"/>
      <c r="AH76" s="922"/>
      <c r="AI76" s="922"/>
      <c r="AJ76" s="872"/>
      <c r="AK76" s="923">
        <v>0</v>
      </c>
      <c r="AL76" s="922"/>
      <c r="AM76" s="922"/>
      <c r="AN76" s="922"/>
      <c r="AO76" s="872"/>
      <c r="AP76" s="873">
        <v>0</v>
      </c>
      <c r="AQ76" s="873"/>
      <c r="AR76" s="873"/>
      <c r="AS76" s="873"/>
      <c r="AT76" s="873"/>
      <c r="AU76" s="873">
        <v>0</v>
      </c>
      <c r="AV76" s="873"/>
      <c r="AW76" s="873"/>
      <c r="AX76" s="873"/>
      <c r="AY76" s="873"/>
      <c r="AZ76" s="919"/>
      <c r="BA76" s="919"/>
      <c r="BB76" s="919"/>
      <c r="BC76" s="919"/>
      <c r="BD76" s="920"/>
      <c r="BE76" s="262"/>
      <c r="BF76" s="262"/>
      <c r="BG76" s="262"/>
      <c r="BH76" s="262"/>
      <c r="BI76" s="262"/>
      <c r="BJ76" s="262"/>
      <c r="BK76" s="262"/>
      <c r="BL76" s="262"/>
      <c r="BM76" s="262"/>
      <c r="BN76" s="262"/>
      <c r="BO76" s="262"/>
      <c r="BP76" s="262"/>
      <c r="BQ76" s="259">
        <v>70</v>
      </c>
      <c r="BR76" s="264"/>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3"/>
    </row>
    <row r="77" spans="1:131" s="244" customFormat="1" ht="26.25" customHeight="1" x14ac:dyDescent="0.15">
      <c r="A77" s="258">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2"/>
      <c r="BF77" s="262"/>
      <c r="BG77" s="262"/>
      <c r="BH77" s="262"/>
      <c r="BI77" s="262"/>
      <c r="BJ77" s="262"/>
      <c r="BK77" s="262"/>
      <c r="BL77" s="262"/>
      <c r="BM77" s="262"/>
      <c r="BN77" s="262"/>
      <c r="BO77" s="262"/>
      <c r="BP77" s="262"/>
      <c r="BQ77" s="259">
        <v>71</v>
      </c>
      <c r="BR77" s="264"/>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3"/>
    </row>
    <row r="78" spans="1:131" s="244" customFormat="1" ht="26.25" customHeight="1" x14ac:dyDescent="0.15">
      <c r="A78" s="258">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2"/>
      <c r="BF78" s="262"/>
      <c r="BG78" s="262"/>
      <c r="BH78" s="262"/>
      <c r="BI78" s="262"/>
      <c r="BJ78" s="265"/>
      <c r="BK78" s="265"/>
      <c r="BL78" s="265"/>
      <c r="BM78" s="265"/>
      <c r="BN78" s="265"/>
      <c r="BO78" s="262"/>
      <c r="BP78" s="262"/>
      <c r="BQ78" s="259">
        <v>72</v>
      </c>
      <c r="BR78" s="264"/>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3"/>
    </row>
    <row r="79" spans="1:131" s="244" customFormat="1" ht="26.25" customHeight="1" x14ac:dyDescent="0.15">
      <c r="A79" s="258">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2"/>
      <c r="BF79" s="262"/>
      <c r="BG79" s="262"/>
      <c r="BH79" s="262"/>
      <c r="BI79" s="262"/>
      <c r="BJ79" s="265"/>
      <c r="BK79" s="265"/>
      <c r="BL79" s="265"/>
      <c r="BM79" s="265"/>
      <c r="BN79" s="265"/>
      <c r="BO79" s="262"/>
      <c r="BP79" s="262"/>
      <c r="BQ79" s="259">
        <v>73</v>
      </c>
      <c r="BR79" s="264"/>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3"/>
    </row>
    <row r="80" spans="1:131" s="244" customFormat="1" ht="26.25" customHeight="1" x14ac:dyDescent="0.15">
      <c r="A80" s="258">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2"/>
      <c r="BF80" s="262"/>
      <c r="BG80" s="262"/>
      <c r="BH80" s="262"/>
      <c r="BI80" s="262"/>
      <c r="BJ80" s="262"/>
      <c r="BK80" s="262"/>
      <c r="BL80" s="262"/>
      <c r="BM80" s="262"/>
      <c r="BN80" s="262"/>
      <c r="BO80" s="262"/>
      <c r="BP80" s="262"/>
      <c r="BQ80" s="259">
        <v>74</v>
      </c>
      <c r="BR80" s="264"/>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3"/>
    </row>
    <row r="81" spans="1:131" s="244" customFormat="1" ht="26.25" customHeight="1" x14ac:dyDescent="0.15">
      <c r="A81" s="258">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2"/>
      <c r="BF81" s="262"/>
      <c r="BG81" s="262"/>
      <c r="BH81" s="262"/>
      <c r="BI81" s="262"/>
      <c r="BJ81" s="262"/>
      <c r="BK81" s="262"/>
      <c r="BL81" s="262"/>
      <c r="BM81" s="262"/>
      <c r="BN81" s="262"/>
      <c r="BO81" s="262"/>
      <c r="BP81" s="262"/>
      <c r="BQ81" s="259">
        <v>75</v>
      </c>
      <c r="BR81" s="264"/>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3"/>
    </row>
    <row r="82" spans="1:131" s="244" customFormat="1" ht="26.25" customHeight="1" x14ac:dyDescent="0.15">
      <c r="A82" s="258">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2"/>
      <c r="BF82" s="262"/>
      <c r="BG82" s="262"/>
      <c r="BH82" s="262"/>
      <c r="BI82" s="262"/>
      <c r="BJ82" s="262"/>
      <c r="BK82" s="262"/>
      <c r="BL82" s="262"/>
      <c r="BM82" s="262"/>
      <c r="BN82" s="262"/>
      <c r="BO82" s="262"/>
      <c r="BP82" s="262"/>
      <c r="BQ82" s="259">
        <v>76</v>
      </c>
      <c r="BR82" s="264"/>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3"/>
    </row>
    <row r="83" spans="1:131" s="244" customFormat="1" ht="26.25" customHeight="1" x14ac:dyDescent="0.15">
      <c r="A83" s="258">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2"/>
      <c r="BF83" s="262"/>
      <c r="BG83" s="262"/>
      <c r="BH83" s="262"/>
      <c r="BI83" s="262"/>
      <c r="BJ83" s="262"/>
      <c r="BK83" s="262"/>
      <c r="BL83" s="262"/>
      <c r="BM83" s="262"/>
      <c r="BN83" s="262"/>
      <c r="BO83" s="262"/>
      <c r="BP83" s="262"/>
      <c r="BQ83" s="259">
        <v>77</v>
      </c>
      <c r="BR83" s="264"/>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3"/>
    </row>
    <row r="84" spans="1:131" s="244" customFormat="1" ht="26.25" customHeight="1" x14ac:dyDescent="0.15">
      <c r="A84" s="258">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2"/>
      <c r="BF84" s="262"/>
      <c r="BG84" s="262"/>
      <c r="BH84" s="262"/>
      <c r="BI84" s="262"/>
      <c r="BJ84" s="262"/>
      <c r="BK84" s="262"/>
      <c r="BL84" s="262"/>
      <c r="BM84" s="262"/>
      <c r="BN84" s="262"/>
      <c r="BO84" s="262"/>
      <c r="BP84" s="262"/>
      <c r="BQ84" s="259">
        <v>78</v>
      </c>
      <c r="BR84" s="264"/>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3"/>
    </row>
    <row r="85" spans="1:131" s="244" customFormat="1" ht="26.25" customHeight="1" x14ac:dyDescent="0.15">
      <c r="A85" s="258">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2"/>
      <c r="BF85" s="262"/>
      <c r="BG85" s="262"/>
      <c r="BH85" s="262"/>
      <c r="BI85" s="262"/>
      <c r="BJ85" s="262"/>
      <c r="BK85" s="262"/>
      <c r="BL85" s="262"/>
      <c r="BM85" s="262"/>
      <c r="BN85" s="262"/>
      <c r="BO85" s="262"/>
      <c r="BP85" s="262"/>
      <c r="BQ85" s="259">
        <v>79</v>
      </c>
      <c r="BR85" s="264"/>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3"/>
    </row>
    <row r="86" spans="1:131" s="244" customFormat="1" ht="26.25" customHeight="1" x14ac:dyDescent="0.15">
      <c r="A86" s="258">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2"/>
      <c r="BF86" s="262"/>
      <c r="BG86" s="262"/>
      <c r="BH86" s="262"/>
      <c r="BI86" s="262"/>
      <c r="BJ86" s="262"/>
      <c r="BK86" s="262"/>
      <c r="BL86" s="262"/>
      <c r="BM86" s="262"/>
      <c r="BN86" s="262"/>
      <c r="BO86" s="262"/>
      <c r="BP86" s="262"/>
      <c r="BQ86" s="259">
        <v>80</v>
      </c>
      <c r="BR86" s="264"/>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3"/>
    </row>
    <row r="87" spans="1:131" s="244" customFormat="1" ht="26.25" customHeight="1" x14ac:dyDescent="0.15">
      <c r="A87" s="266">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2"/>
      <c r="BF87" s="262"/>
      <c r="BG87" s="262"/>
      <c r="BH87" s="262"/>
      <c r="BI87" s="262"/>
      <c r="BJ87" s="262"/>
      <c r="BK87" s="262"/>
      <c r="BL87" s="262"/>
      <c r="BM87" s="262"/>
      <c r="BN87" s="262"/>
      <c r="BO87" s="262"/>
      <c r="BP87" s="262"/>
      <c r="BQ87" s="259">
        <v>81</v>
      </c>
      <c r="BR87" s="264"/>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3"/>
    </row>
    <row r="88" spans="1:131" s="244" customFormat="1" ht="26.25" customHeight="1" thickBot="1" x14ac:dyDescent="0.2">
      <c r="A88" s="261" t="s">
        <v>389</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2"/>
      <c r="BF88" s="262"/>
      <c r="BG88" s="262"/>
      <c r="BH88" s="262"/>
      <c r="BI88" s="262"/>
      <c r="BJ88" s="262"/>
      <c r="BK88" s="262"/>
      <c r="BL88" s="262"/>
      <c r="BM88" s="262"/>
      <c r="BN88" s="262"/>
      <c r="BO88" s="262"/>
      <c r="BP88" s="262"/>
      <c r="BQ88" s="259">
        <v>82</v>
      </c>
      <c r="BR88" s="264"/>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389</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419</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420</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3" customFormat="1" ht="26.25" customHeight="1" x14ac:dyDescent="0.15">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306</v>
      </c>
      <c r="AG109" s="937"/>
      <c r="AH109" s="937"/>
      <c r="AI109" s="937"/>
      <c r="AJ109" s="938"/>
      <c r="AK109" s="936" t="s">
        <v>305</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306</v>
      </c>
      <c r="BW109" s="937"/>
      <c r="BX109" s="937"/>
      <c r="BY109" s="937"/>
      <c r="BZ109" s="938"/>
      <c r="CA109" s="936" t="s">
        <v>305</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306</v>
      </c>
      <c r="DM109" s="937"/>
      <c r="DN109" s="937"/>
      <c r="DO109" s="937"/>
      <c r="DP109" s="938"/>
      <c r="DQ109" s="936" t="s">
        <v>305</v>
      </c>
      <c r="DR109" s="937"/>
      <c r="DS109" s="937"/>
      <c r="DT109" s="937"/>
      <c r="DU109" s="938"/>
      <c r="DV109" s="936" t="s">
        <v>425</v>
      </c>
      <c r="DW109" s="937"/>
      <c r="DX109" s="937"/>
      <c r="DY109" s="937"/>
      <c r="DZ109" s="939"/>
    </row>
    <row r="110" spans="1:131" s="243" customFormat="1" ht="26.25" customHeight="1" x14ac:dyDescent="0.15">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628119</v>
      </c>
      <c r="AB110" s="944"/>
      <c r="AC110" s="944"/>
      <c r="AD110" s="944"/>
      <c r="AE110" s="945"/>
      <c r="AF110" s="946">
        <v>584890</v>
      </c>
      <c r="AG110" s="944"/>
      <c r="AH110" s="944"/>
      <c r="AI110" s="944"/>
      <c r="AJ110" s="945"/>
      <c r="AK110" s="946">
        <v>614780</v>
      </c>
      <c r="AL110" s="944"/>
      <c r="AM110" s="944"/>
      <c r="AN110" s="944"/>
      <c r="AO110" s="945"/>
      <c r="AP110" s="947">
        <v>24.9</v>
      </c>
      <c r="AQ110" s="948"/>
      <c r="AR110" s="948"/>
      <c r="AS110" s="948"/>
      <c r="AT110" s="949"/>
      <c r="AU110" s="950" t="s">
        <v>73</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5765255</v>
      </c>
      <c r="BR110" s="979"/>
      <c r="BS110" s="979"/>
      <c r="BT110" s="979"/>
      <c r="BU110" s="979"/>
      <c r="BV110" s="979">
        <v>6101297</v>
      </c>
      <c r="BW110" s="979"/>
      <c r="BX110" s="979"/>
      <c r="BY110" s="979"/>
      <c r="BZ110" s="979"/>
      <c r="CA110" s="979">
        <v>6032829</v>
      </c>
      <c r="CB110" s="979"/>
      <c r="CC110" s="979"/>
      <c r="CD110" s="979"/>
      <c r="CE110" s="979"/>
      <c r="CF110" s="993">
        <v>244.6</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431</v>
      </c>
      <c r="DH110" s="979"/>
      <c r="DI110" s="979"/>
      <c r="DJ110" s="979"/>
      <c r="DK110" s="979"/>
      <c r="DL110" s="979" t="s">
        <v>231</v>
      </c>
      <c r="DM110" s="979"/>
      <c r="DN110" s="979"/>
      <c r="DO110" s="979"/>
      <c r="DP110" s="979"/>
      <c r="DQ110" s="979" t="s">
        <v>431</v>
      </c>
      <c r="DR110" s="979"/>
      <c r="DS110" s="979"/>
      <c r="DT110" s="979"/>
      <c r="DU110" s="979"/>
      <c r="DV110" s="980" t="s">
        <v>431</v>
      </c>
      <c r="DW110" s="980"/>
      <c r="DX110" s="980"/>
      <c r="DY110" s="980"/>
      <c r="DZ110" s="981"/>
    </row>
    <row r="111" spans="1:131" s="243"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231</v>
      </c>
      <c r="AB111" s="986"/>
      <c r="AC111" s="986"/>
      <c r="AD111" s="986"/>
      <c r="AE111" s="987"/>
      <c r="AF111" s="988" t="s">
        <v>431</v>
      </c>
      <c r="AG111" s="986"/>
      <c r="AH111" s="986"/>
      <c r="AI111" s="986"/>
      <c r="AJ111" s="987"/>
      <c r="AK111" s="988" t="s">
        <v>231</v>
      </c>
      <c r="AL111" s="986"/>
      <c r="AM111" s="986"/>
      <c r="AN111" s="986"/>
      <c r="AO111" s="987"/>
      <c r="AP111" s="989" t="s">
        <v>431</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t="s">
        <v>231</v>
      </c>
      <c r="BR111" s="972"/>
      <c r="BS111" s="972"/>
      <c r="BT111" s="972"/>
      <c r="BU111" s="972"/>
      <c r="BV111" s="972" t="s">
        <v>231</v>
      </c>
      <c r="BW111" s="972"/>
      <c r="BX111" s="972"/>
      <c r="BY111" s="972"/>
      <c r="BZ111" s="972"/>
      <c r="CA111" s="972" t="s">
        <v>434</v>
      </c>
      <c r="CB111" s="972"/>
      <c r="CC111" s="972"/>
      <c r="CD111" s="972"/>
      <c r="CE111" s="972"/>
      <c r="CF111" s="966" t="s">
        <v>231</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431</v>
      </c>
      <c r="DH111" s="972"/>
      <c r="DI111" s="972"/>
      <c r="DJ111" s="972"/>
      <c r="DK111" s="972"/>
      <c r="DL111" s="972" t="s">
        <v>231</v>
      </c>
      <c r="DM111" s="972"/>
      <c r="DN111" s="972"/>
      <c r="DO111" s="972"/>
      <c r="DP111" s="972"/>
      <c r="DQ111" s="972" t="s">
        <v>431</v>
      </c>
      <c r="DR111" s="972"/>
      <c r="DS111" s="972"/>
      <c r="DT111" s="972"/>
      <c r="DU111" s="972"/>
      <c r="DV111" s="973" t="s">
        <v>431</v>
      </c>
      <c r="DW111" s="973"/>
      <c r="DX111" s="973"/>
      <c r="DY111" s="973"/>
      <c r="DZ111" s="974"/>
    </row>
    <row r="112" spans="1:131" s="243"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431</v>
      </c>
      <c r="AB112" s="1011"/>
      <c r="AC112" s="1011"/>
      <c r="AD112" s="1011"/>
      <c r="AE112" s="1012"/>
      <c r="AF112" s="1013" t="s">
        <v>231</v>
      </c>
      <c r="AG112" s="1011"/>
      <c r="AH112" s="1011"/>
      <c r="AI112" s="1011"/>
      <c r="AJ112" s="1012"/>
      <c r="AK112" s="1013" t="s">
        <v>431</v>
      </c>
      <c r="AL112" s="1011"/>
      <c r="AM112" s="1011"/>
      <c r="AN112" s="1011"/>
      <c r="AO112" s="1012"/>
      <c r="AP112" s="1014" t="s">
        <v>431</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473891</v>
      </c>
      <c r="BR112" s="972"/>
      <c r="BS112" s="972"/>
      <c r="BT112" s="972"/>
      <c r="BU112" s="972"/>
      <c r="BV112" s="972">
        <v>461565</v>
      </c>
      <c r="BW112" s="972"/>
      <c r="BX112" s="972"/>
      <c r="BY112" s="972"/>
      <c r="BZ112" s="972"/>
      <c r="CA112" s="972">
        <v>425432</v>
      </c>
      <c r="CB112" s="972"/>
      <c r="CC112" s="972"/>
      <c r="CD112" s="972"/>
      <c r="CE112" s="972"/>
      <c r="CF112" s="966">
        <v>17.3</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431</v>
      </c>
      <c r="DH112" s="972"/>
      <c r="DI112" s="972"/>
      <c r="DJ112" s="972"/>
      <c r="DK112" s="972"/>
      <c r="DL112" s="972" t="s">
        <v>431</v>
      </c>
      <c r="DM112" s="972"/>
      <c r="DN112" s="972"/>
      <c r="DO112" s="972"/>
      <c r="DP112" s="972"/>
      <c r="DQ112" s="972" t="s">
        <v>431</v>
      </c>
      <c r="DR112" s="972"/>
      <c r="DS112" s="972"/>
      <c r="DT112" s="972"/>
      <c r="DU112" s="972"/>
      <c r="DV112" s="973" t="s">
        <v>431</v>
      </c>
      <c r="DW112" s="973"/>
      <c r="DX112" s="973"/>
      <c r="DY112" s="973"/>
      <c r="DZ112" s="974"/>
    </row>
    <row r="113" spans="1:130" s="243"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27407</v>
      </c>
      <c r="AB113" s="986"/>
      <c r="AC113" s="986"/>
      <c r="AD113" s="986"/>
      <c r="AE113" s="987"/>
      <c r="AF113" s="988">
        <v>30619</v>
      </c>
      <c r="AG113" s="986"/>
      <c r="AH113" s="986"/>
      <c r="AI113" s="986"/>
      <c r="AJ113" s="987"/>
      <c r="AK113" s="988">
        <v>34698</v>
      </c>
      <c r="AL113" s="986"/>
      <c r="AM113" s="986"/>
      <c r="AN113" s="986"/>
      <c r="AO113" s="987"/>
      <c r="AP113" s="989">
        <v>1.4</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406953</v>
      </c>
      <c r="BR113" s="972"/>
      <c r="BS113" s="972"/>
      <c r="BT113" s="972"/>
      <c r="BU113" s="972"/>
      <c r="BV113" s="972">
        <v>346220</v>
      </c>
      <c r="BW113" s="972"/>
      <c r="BX113" s="972"/>
      <c r="BY113" s="972"/>
      <c r="BZ113" s="972"/>
      <c r="CA113" s="972">
        <v>278190</v>
      </c>
      <c r="CB113" s="972"/>
      <c r="CC113" s="972"/>
      <c r="CD113" s="972"/>
      <c r="CE113" s="972"/>
      <c r="CF113" s="966">
        <v>11.3</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431</v>
      </c>
      <c r="DH113" s="1011"/>
      <c r="DI113" s="1011"/>
      <c r="DJ113" s="1011"/>
      <c r="DK113" s="1012"/>
      <c r="DL113" s="1013" t="s">
        <v>431</v>
      </c>
      <c r="DM113" s="1011"/>
      <c r="DN113" s="1011"/>
      <c r="DO113" s="1011"/>
      <c r="DP113" s="1012"/>
      <c r="DQ113" s="1013" t="s">
        <v>231</v>
      </c>
      <c r="DR113" s="1011"/>
      <c r="DS113" s="1011"/>
      <c r="DT113" s="1011"/>
      <c r="DU113" s="1012"/>
      <c r="DV113" s="1014" t="s">
        <v>231</v>
      </c>
      <c r="DW113" s="1015"/>
      <c r="DX113" s="1015"/>
      <c r="DY113" s="1015"/>
      <c r="DZ113" s="1016"/>
    </row>
    <row r="114" spans="1:130" s="243"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54397</v>
      </c>
      <c r="AB114" s="1011"/>
      <c r="AC114" s="1011"/>
      <c r="AD114" s="1011"/>
      <c r="AE114" s="1012"/>
      <c r="AF114" s="1013">
        <v>59451</v>
      </c>
      <c r="AG114" s="1011"/>
      <c r="AH114" s="1011"/>
      <c r="AI114" s="1011"/>
      <c r="AJ114" s="1012"/>
      <c r="AK114" s="1013">
        <v>64466</v>
      </c>
      <c r="AL114" s="1011"/>
      <c r="AM114" s="1011"/>
      <c r="AN114" s="1011"/>
      <c r="AO114" s="1012"/>
      <c r="AP114" s="1014">
        <v>2.6</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250853</v>
      </c>
      <c r="BR114" s="972"/>
      <c r="BS114" s="972"/>
      <c r="BT114" s="972"/>
      <c r="BU114" s="972"/>
      <c r="BV114" s="972">
        <v>59784</v>
      </c>
      <c r="BW114" s="972"/>
      <c r="BX114" s="972"/>
      <c r="BY114" s="972"/>
      <c r="BZ114" s="972"/>
      <c r="CA114" s="972">
        <v>111790</v>
      </c>
      <c r="CB114" s="972"/>
      <c r="CC114" s="972"/>
      <c r="CD114" s="972"/>
      <c r="CE114" s="972"/>
      <c r="CF114" s="966">
        <v>4.5</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431</v>
      </c>
      <c r="DH114" s="1011"/>
      <c r="DI114" s="1011"/>
      <c r="DJ114" s="1011"/>
      <c r="DK114" s="1012"/>
      <c r="DL114" s="1013" t="s">
        <v>431</v>
      </c>
      <c r="DM114" s="1011"/>
      <c r="DN114" s="1011"/>
      <c r="DO114" s="1011"/>
      <c r="DP114" s="1012"/>
      <c r="DQ114" s="1013" t="s">
        <v>431</v>
      </c>
      <c r="DR114" s="1011"/>
      <c r="DS114" s="1011"/>
      <c r="DT114" s="1011"/>
      <c r="DU114" s="1012"/>
      <c r="DV114" s="1014" t="s">
        <v>431</v>
      </c>
      <c r="DW114" s="1015"/>
      <c r="DX114" s="1015"/>
      <c r="DY114" s="1015"/>
      <c r="DZ114" s="1016"/>
    </row>
    <row r="115" spans="1:130" s="243"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431</v>
      </c>
      <c r="AB115" s="986"/>
      <c r="AC115" s="986"/>
      <c r="AD115" s="986"/>
      <c r="AE115" s="987"/>
      <c r="AF115" s="988" t="s">
        <v>431</v>
      </c>
      <c r="AG115" s="986"/>
      <c r="AH115" s="986"/>
      <c r="AI115" s="986"/>
      <c r="AJ115" s="987"/>
      <c r="AK115" s="988" t="s">
        <v>434</v>
      </c>
      <c r="AL115" s="986"/>
      <c r="AM115" s="986"/>
      <c r="AN115" s="986"/>
      <c r="AO115" s="987"/>
      <c r="AP115" s="989" t="s">
        <v>231</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431</v>
      </c>
      <c r="BR115" s="972"/>
      <c r="BS115" s="972"/>
      <c r="BT115" s="972"/>
      <c r="BU115" s="972"/>
      <c r="BV115" s="972" t="s">
        <v>431</v>
      </c>
      <c r="BW115" s="972"/>
      <c r="BX115" s="972"/>
      <c r="BY115" s="972"/>
      <c r="BZ115" s="972"/>
      <c r="CA115" s="972" t="s">
        <v>431</v>
      </c>
      <c r="CB115" s="972"/>
      <c r="CC115" s="972"/>
      <c r="CD115" s="972"/>
      <c r="CE115" s="972"/>
      <c r="CF115" s="966" t="s">
        <v>231</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231</v>
      </c>
      <c r="DH115" s="1011"/>
      <c r="DI115" s="1011"/>
      <c r="DJ115" s="1011"/>
      <c r="DK115" s="1012"/>
      <c r="DL115" s="1013" t="s">
        <v>431</v>
      </c>
      <c r="DM115" s="1011"/>
      <c r="DN115" s="1011"/>
      <c r="DO115" s="1011"/>
      <c r="DP115" s="1012"/>
      <c r="DQ115" s="1013" t="s">
        <v>434</v>
      </c>
      <c r="DR115" s="1011"/>
      <c r="DS115" s="1011"/>
      <c r="DT115" s="1011"/>
      <c r="DU115" s="1012"/>
      <c r="DV115" s="1014" t="s">
        <v>431</v>
      </c>
      <c r="DW115" s="1015"/>
      <c r="DX115" s="1015"/>
      <c r="DY115" s="1015"/>
      <c r="DZ115" s="1016"/>
    </row>
    <row r="116" spans="1:130" s="243"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178</v>
      </c>
      <c r="AB116" s="1011"/>
      <c r="AC116" s="1011"/>
      <c r="AD116" s="1011"/>
      <c r="AE116" s="1012"/>
      <c r="AF116" s="1013">
        <v>41</v>
      </c>
      <c r="AG116" s="1011"/>
      <c r="AH116" s="1011"/>
      <c r="AI116" s="1011"/>
      <c r="AJ116" s="1012"/>
      <c r="AK116" s="1013" t="s">
        <v>431</v>
      </c>
      <c r="AL116" s="1011"/>
      <c r="AM116" s="1011"/>
      <c r="AN116" s="1011"/>
      <c r="AO116" s="1012"/>
      <c r="AP116" s="1014" t="s">
        <v>431</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431</v>
      </c>
      <c r="BR116" s="972"/>
      <c r="BS116" s="972"/>
      <c r="BT116" s="972"/>
      <c r="BU116" s="972"/>
      <c r="BV116" s="972" t="s">
        <v>231</v>
      </c>
      <c r="BW116" s="972"/>
      <c r="BX116" s="972"/>
      <c r="BY116" s="972"/>
      <c r="BZ116" s="972"/>
      <c r="CA116" s="972" t="s">
        <v>431</v>
      </c>
      <c r="CB116" s="972"/>
      <c r="CC116" s="972"/>
      <c r="CD116" s="972"/>
      <c r="CE116" s="972"/>
      <c r="CF116" s="966" t="s">
        <v>431</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431</v>
      </c>
      <c r="DH116" s="1011"/>
      <c r="DI116" s="1011"/>
      <c r="DJ116" s="1011"/>
      <c r="DK116" s="1012"/>
      <c r="DL116" s="1013" t="s">
        <v>431</v>
      </c>
      <c r="DM116" s="1011"/>
      <c r="DN116" s="1011"/>
      <c r="DO116" s="1011"/>
      <c r="DP116" s="1012"/>
      <c r="DQ116" s="1013" t="s">
        <v>431</v>
      </c>
      <c r="DR116" s="1011"/>
      <c r="DS116" s="1011"/>
      <c r="DT116" s="1011"/>
      <c r="DU116" s="1012"/>
      <c r="DV116" s="1014" t="s">
        <v>431</v>
      </c>
      <c r="DW116" s="1015"/>
      <c r="DX116" s="1015"/>
      <c r="DY116" s="1015"/>
      <c r="DZ116" s="1016"/>
    </row>
    <row r="117" spans="1:130" s="243"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710101</v>
      </c>
      <c r="AB117" s="1029"/>
      <c r="AC117" s="1029"/>
      <c r="AD117" s="1029"/>
      <c r="AE117" s="1030"/>
      <c r="AF117" s="1031">
        <v>675001</v>
      </c>
      <c r="AG117" s="1029"/>
      <c r="AH117" s="1029"/>
      <c r="AI117" s="1029"/>
      <c r="AJ117" s="1030"/>
      <c r="AK117" s="1031">
        <v>713944</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231</v>
      </c>
      <c r="BR117" s="972"/>
      <c r="BS117" s="972"/>
      <c r="BT117" s="972"/>
      <c r="BU117" s="972"/>
      <c r="BV117" s="972" t="s">
        <v>454</v>
      </c>
      <c r="BW117" s="972"/>
      <c r="BX117" s="972"/>
      <c r="BY117" s="972"/>
      <c r="BZ117" s="972"/>
      <c r="CA117" s="972" t="s">
        <v>231</v>
      </c>
      <c r="CB117" s="972"/>
      <c r="CC117" s="972"/>
      <c r="CD117" s="972"/>
      <c r="CE117" s="972"/>
      <c r="CF117" s="966" t="s">
        <v>231</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407</v>
      </c>
      <c r="DH117" s="1011"/>
      <c r="DI117" s="1011"/>
      <c r="DJ117" s="1011"/>
      <c r="DK117" s="1012"/>
      <c r="DL117" s="1013" t="s">
        <v>231</v>
      </c>
      <c r="DM117" s="1011"/>
      <c r="DN117" s="1011"/>
      <c r="DO117" s="1011"/>
      <c r="DP117" s="1012"/>
      <c r="DQ117" s="1013" t="s">
        <v>231</v>
      </c>
      <c r="DR117" s="1011"/>
      <c r="DS117" s="1011"/>
      <c r="DT117" s="1011"/>
      <c r="DU117" s="1012"/>
      <c r="DV117" s="1014" t="s">
        <v>231</v>
      </c>
      <c r="DW117" s="1015"/>
      <c r="DX117" s="1015"/>
      <c r="DY117" s="1015"/>
      <c r="DZ117" s="1016"/>
    </row>
    <row r="118" spans="1:130" s="243" customFormat="1" ht="26.25" customHeight="1" x14ac:dyDescent="0.15">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306</v>
      </c>
      <c r="AG118" s="937"/>
      <c r="AH118" s="937"/>
      <c r="AI118" s="937"/>
      <c r="AJ118" s="938"/>
      <c r="AK118" s="936" t="s">
        <v>305</v>
      </c>
      <c r="AL118" s="937"/>
      <c r="AM118" s="937"/>
      <c r="AN118" s="937"/>
      <c r="AO118" s="938"/>
      <c r="AP118" s="1023" t="s">
        <v>425</v>
      </c>
      <c r="AQ118" s="1024"/>
      <c r="AR118" s="1024"/>
      <c r="AS118" s="1024"/>
      <c r="AT118" s="1025"/>
      <c r="AU118" s="952"/>
      <c r="AV118" s="953"/>
      <c r="AW118" s="953"/>
      <c r="AX118" s="953"/>
      <c r="AY118" s="953"/>
      <c r="AZ118" s="1026" t="s">
        <v>456</v>
      </c>
      <c r="BA118" s="1017"/>
      <c r="BB118" s="1017"/>
      <c r="BC118" s="1017"/>
      <c r="BD118" s="1017"/>
      <c r="BE118" s="1017"/>
      <c r="BF118" s="1017"/>
      <c r="BG118" s="1017"/>
      <c r="BH118" s="1017"/>
      <c r="BI118" s="1017"/>
      <c r="BJ118" s="1017"/>
      <c r="BK118" s="1017"/>
      <c r="BL118" s="1017"/>
      <c r="BM118" s="1017"/>
      <c r="BN118" s="1017"/>
      <c r="BO118" s="1017"/>
      <c r="BP118" s="1018"/>
      <c r="BQ118" s="1049" t="s">
        <v>407</v>
      </c>
      <c r="BR118" s="1050"/>
      <c r="BS118" s="1050"/>
      <c r="BT118" s="1050"/>
      <c r="BU118" s="1050"/>
      <c r="BV118" s="1050" t="s">
        <v>231</v>
      </c>
      <c r="BW118" s="1050"/>
      <c r="BX118" s="1050"/>
      <c r="BY118" s="1050"/>
      <c r="BZ118" s="1050"/>
      <c r="CA118" s="1050" t="s">
        <v>231</v>
      </c>
      <c r="CB118" s="1050"/>
      <c r="CC118" s="1050"/>
      <c r="CD118" s="1050"/>
      <c r="CE118" s="1050"/>
      <c r="CF118" s="966" t="s">
        <v>407</v>
      </c>
      <c r="CG118" s="967"/>
      <c r="CH118" s="967"/>
      <c r="CI118" s="967"/>
      <c r="CJ118" s="967"/>
      <c r="CK118" s="997"/>
      <c r="CL118" s="998"/>
      <c r="CM118" s="968" t="s">
        <v>457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231</v>
      </c>
      <c r="DH118" s="1011"/>
      <c r="DI118" s="1011"/>
      <c r="DJ118" s="1011"/>
      <c r="DK118" s="1012"/>
      <c r="DL118" s="1013" t="s">
        <v>231</v>
      </c>
      <c r="DM118" s="1011"/>
      <c r="DN118" s="1011"/>
      <c r="DO118" s="1011"/>
      <c r="DP118" s="1012"/>
      <c r="DQ118" s="1013" t="s">
        <v>231</v>
      </c>
      <c r="DR118" s="1011"/>
      <c r="DS118" s="1011"/>
      <c r="DT118" s="1011"/>
      <c r="DU118" s="1012"/>
      <c r="DV118" s="1014" t="s">
        <v>231</v>
      </c>
      <c r="DW118" s="1015"/>
      <c r="DX118" s="1015"/>
      <c r="DY118" s="1015"/>
      <c r="DZ118" s="1016"/>
    </row>
    <row r="119" spans="1:130" s="243" customFormat="1" ht="26.25" customHeight="1" x14ac:dyDescent="0.15">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407</v>
      </c>
      <c r="AB119" s="944"/>
      <c r="AC119" s="944"/>
      <c r="AD119" s="944"/>
      <c r="AE119" s="945"/>
      <c r="AF119" s="946" t="s">
        <v>231</v>
      </c>
      <c r="AG119" s="944"/>
      <c r="AH119" s="944"/>
      <c r="AI119" s="944"/>
      <c r="AJ119" s="945"/>
      <c r="AK119" s="946" t="s">
        <v>231</v>
      </c>
      <c r="AL119" s="944"/>
      <c r="AM119" s="944"/>
      <c r="AN119" s="944"/>
      <c r="AO119" s="945"/>
      <c r="AP119" s="947" t="s">
        <v>407</v>
      </c>
      <c r="AQ119" s="948"/>
      <c r="AR119" s="948"/>
      <c r="AS119" s="948"/>
      <c r="AT119" s="949"/>
      <c r="AU119" s="954"/>
      <c r="AV119" s="955"/>
      <c r="AW119" s="955"/>
      <c r="AX119" s="955"/>
      <c r="AY119" s="955"/>
      <c r="AZ119" s="274" t="s">
        <v>186</v>
      </c>
      <c r="BA119" s="274"/>
      <c r="BB119" s="274"/>
      <c r="BC119" s="274"/>
      <c r="BD119" s="274"/>
      <c r="BE119" s="274"/>
      <c r="BF119" s="274"/>
      <c r="BG119" s="274"/>
      <c r="BH119" s="274"/>
      <c r="BI119" s="274"/>
      <c r="BJ119" s="274"/>
      <c r="BK119" s="274"/>
      <c r="BL119" s="274"/>
      <c r="BM119" s="274"/>
      <c r="BN119" s="274"/>
      <c r="BO119" s="1027" t="s">
        <v>458</v>
      </c>
      <c r="BP119" s="1058"/>
      <c r="BQ119" s="1049">
        <v>6896952</v>
      </c>
      <c r="BR119" s="1050"/>
      <c r="BS119" s="1050"/>
      <c r="BT119" s="1050"/>
      <c r="BU119" s="1050"/>
      <c r="BV119" s="1050">
        <v>6968866</v>
      </c>
      <c r="BW119" s="1050"/>
      <c r="BX119" s="1050"/>
      <c r="BY119" s="1050"/>
      <c r="BZ119" s="1050"/>
      <c r="CA119" s="1050">
        <v>6848241</v>
      </c>
      <c r="CB119" s="1050"/>
      <c r="CC119" s="1050"/>
      <c r="CD119" s="1050"/>
      <c r="CE119" s="1050"/>
      <c r="CF119" s="1051"/>
      <c r="CG119" s="1052"/>
      <c r="CH119" s="1052"/>
      <c r="CI119" s="1052"/>
      <c r="CJ119" s="1053"/>
      <c r="CK119" s="999"/>
      <c r="CL119" s="1000"/>
      <c r="CM119" s="1054" t="s">
        <v>459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231</v>
      </c>
      <c r="DH119" s="1036"/>
      <c r="DI119" s="1036"/>
      <c r="DJ119" s="1036"/>
      <c r="DK119" s="1037"/>
      <c r="DL119" s="1035" t="s">
        <v>231</v>
      </c>
      <c r="DM119" s="1036"/>
      <c r="DN119" s="1036"/>
      <c r="DO119" s="1036"/>
      <c r="DP119" s="1037"/>
      <c r="DQ119" s="1035" t="s">
        <v>231</v>
      </c>
      <c r="DR119" s="1036"/>
      <c r="DS119" s="1036"/>
      <c r="DT119" s="1036"/>
      <c r="DU119" s="1037"/>
      <c r="DV119" s="1038" t="s">
        <v>231</v>
      </c>
      <c r="DW119" s="1039"/>
      <c r="DX119" s="1039"/>
      <c r="DY119" s="1039"/>
      <c r="DZ119" s="1040"/>
    </row>
    <row r="120" spans="1:130" s="243"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407</v>
      </c>
      <c r="AB120" s="1011"/>
      <c r="AC120" s="1011"/>
      <c r="AD120" s="1011"/>
      <c r="AE120" s="1012"/>
      <c r="AF120" s="1013" t="s">
        <v>407</v>
      </c>
      <c r="AG120" s="1011"/>
      <c r="AH120" s="1011"/>
      <c r="AI120" s="1011"/>
      <c r="AJ120" s="1012"/>
      <c r="AK120" s="1013" t="s">
        <v>407</v>
      </c>
      <c r="AL120" s="1011"/>
      <c r="AM120" s="1011"/>
      <c r="AN120" s="1011"/>
      <c r="AO120" s="1012"/>
      <c r="AP120" s="1014" t="s">
        <v>231</v>
      </c>
      <c r="AQ120" s="1015"/>
      <c r="AR120" s="1015"/>
      <c r="AS120" s="1015"/>
      <c r="AT120" s="1016"/>
      <c r="AU120" s="1041" t="s">
        <v>460</v>
      </c>
      <c r="AV120" s="1042"/>
      <c r="AW120" s="1042"/>
      <c r="AX120" s="1042"/>
      <c r="AY120" s="1043"/>
      <c r="AZ120" s="992" t="s">
        <v>461</v>
      </c>
      <c r="BA120" s="941"/>
      <c r="BB120" s="941"/>
      <c r="BC120" s="941"/>
      <c r="BD120" s="941"/>
      <c r="BE120" s="941"/>
      <c r="BF120" s="941"/>
      <c r="BG120" s="941"/>
      <c r="BH120" s="941"/>
      <c r="BI120" s="941"/>
      <c r="BJ120" s="941"/>
      <c r="BK120" s="941"/>
      <c r="BL120" s="941"/>
      <c r="BM120" s="941"/>
      <c r="BN120" s="941"/>
      <c r="BO120" s="941"/>
      <c r="BP120" s="942"/>
      <c r="BQ120" s="978">
        <v>2252182</v>
      </c>
      <c r="BR120" s="979"/>
      <c r="BS120" s="979"/>
      <c r="BT120" s="979"/>
      <c r="BU120" s="979"/>
      <c r="BV120" s="979">
        <v>2339730</v>
      </c>
      <c r="BW120" s="979"/>
      <c r="BX120" s="979"/>
      <c r="BY120" s="979"/>
      <c r="BZ120" s="979"/>
      <c r="CA120" s="979">
        <v>1954192</v>
      </c>
      <c r="CB120" s="979"/>
      <c r="CC120" s="979"/>
      <c r="CD120" s="979"/>
      <c r="CE120" s="979"/>
      <c r="CF120" s="993">
        <v>79.2</v>
      </c>
      <c r="CG120" s="994"/>
      <c r="CH120" s="994"/>
      <c r="CI120" s="994"/>
      <c r="CJ120" s="994"/>
      <c r="CK120" s="1059" t="s">
        <v>462</v>
      </c>
      <c r="CL120" s="1060"/>
      <c r="CM120" s="1060"/>
      <c r="CN120" s="1060"/>
      <c r="CO120" s="1061"/>
      <c r="CP120" s="1067" t="s">
        <v>463</v>
      </c>
      <c r="CQ120" s="1068"/>
      <c r="CR120" s="1068"/>
      <c r="CS120" s="1068"/>
      <c r="CT120" s="1068"/>
      <c r="CU120" s="1068"/>
      <c r="CV120" s="1068"/>
      <c r="CW120" s="1068"/>
      <c r="CX120" s="1068"/>
      <c r="CY120" s="1068"/>
      <c r="CZ120" s="1068"/>
      <c r="DA120" s="1068"/>
      <c r="DB120" s="1068"/>
      <c r="DC120" s="1068"/>
      <c r="DD120" s="1068"/>
      <c r="DE120" s="1068"/>
      <c r="DF120" s="1069"/>
      <c r="DG120" s="978">
        <v>473891</v>
      </c>
      <c r="DH120" s="979"/>
      <c r="DI120" s="979"/>
      <c r="DJ120" s="979"/>
      <c r="DK120" s="979"/>
      <c r="DL120" s="979">
        <v>461565</v>
      </c>
      <c r="DM120" s="979"/>
      <c r="DN120" s="979"/>
      <c r="DO120" s="979"/>
      <c r="DP120" s="979"/>
      <c r="DQ120" s="979">
        <v>425432</v>
      </c>
      <c r="DR120" s="979"/>
      <c r="DS120" s="979"/>
      <c r="DT120" s="979"/>
      <c r="DU120" s="979"/>
      <c r="DV120" s="980">
        <v>17.3</v>
      </c>
      <c r="DW120" s="980"/>
      <c r="DX120" s="980"/>
      <c r="DY120" s="980"/>
      <c r="DZ120" s="981"/>
    </row>
    <row r="121" spans="1:130" s="243" customFormat="1" ht="26.25" customHeight="1" x14ac:dyDescent="0.15">
      <c r="A121" s="1111"/>
      <c r="B121" s="998"/>
      <c r="C121" s="1019" t="s">
        <v>464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407</v>
      </c>
      <c r="AB121" s="1011"/>
      <c r="AC121" s="1011"/>
      <c r="AD121" s="1011"/>
      <c r="AE121" s="1012"/>
      <c r="AF121" s="1013" t="s">
        <v>407</v>
      </c>
      <c r="AG121" s="1011"/>
      <c r="AH121" s="1011"/>
      <c r="AI121" s="1011"/>
      <c r="AJ121" s="1012"/>
      <c r="AK121" s="1013" t="s">
        <v>231</v>
      </c>
      <c r="AL121" s="1011"/>
      <c r="AM121" s="1011"/>
      <c r="AN121" s="1011"/>
      <c r="AO121" s="1012"/>
      <c r="AP121" s="1014" t="s">
        <v>231</v>
      </c>
      <c r="AQ121" s="1015"/>
      <c r="AR121" s="1015"/>
      <c r="AS121" s="1015"/>
      <c r="AT121" s="1016"/>
      <c r="AU121" s="1044"/>
      <c r="AV121" s="1045"/>
      <c r="AW121" s="1045"/>
      <c r="AX121" s="1045"/>
      <c r="AY121" s="1046"/>
      <c r="AZ121" s="1001" t="s">
        <v>465</v>
      </c>
      <c r="BA121" s="1002"/>
      <c r="BB121" s="1002"/>
      <c r="BC121" s="1002"/>
      <c r="BD121" s="1002"/>
      <c r="BE121" s="1002"/>
      <c r="BF121" s="1002"/>
      <c r="BG121" s="1002"/>
      <c r="BH121" s="1002"/>
      <c r="BI121" s="1002"/>
      <c r="BJ121" s="1002"/>
      <c r="BK121" s="1002"/>
      <c r="BL121" s="1002"/>
      <c r="BM121" s="1002"/>
      <c r="BN121" s="1002"/>
      <c r="BO121" s="1002"/>
      <c r="BP121" s="1003"/>
      <c r="BQ121" s="971">
        <v>291018</v>
      </c>
      <c r="BR121" s="972"/>
      <c r="BS121" s="972"/>
      <c r="BT121" s="972"/>
      <c r="BU121" s="972"/>
      <c r="BV121" s="972">
        <v>391461</v>
      </c>
      <c r="BW121" s="972"/>
      <c r="BX121" s="972"/>
      <c r="BY121" s="972"/>
      <c r="BZ121" s="972"/>
      <c r="CA121" s="972">
        <v>377455</v>
      </c>
      <c r="CB121" s="972"/>
      <c r="CC121" s="972"/>
      <c r="CD121" s="972"/>
      <c r="CE121" s="972"/>
      <c r="CF121" s="966">
        <v>15.3</v>
      </c>
      <c r="CG121" s="967"/>
      <c r="CH121" s="967"/>
      <c r="CI121" s="967"/>
      <c r="CJ121" s="967"/>
      <c r="CK121" s="1062"/>
      <c r="CL121" s="1063"/>
      <c r="CM121" s="1063"/>
      <c r="CN121" s="1063"/>
      <c r="CO121" s="1064"/>
      <c r="CP121" s="1072" t="s">
        <v>466</v>
      </c>
      <c r="CQ121" s="1073"/>
      <c r="CR121" s="1073"/>
      <c r="CS121" s="1073"/>
      <c r="CT121" s="1073"/>
      <c r="CU121" s="1073"/>
      <c r="CV121" s="1073"/>
      <c r="CW121" s="1073"/>
      <c r="CX121" s="1073"/>
      <c r="CY121" s="1073"/>
      <c r="CZ121" s="1073"/>
      <c r="DA121" s="1073"/>
      <c r="DB121" s="1073"/>
      <c r="DC121" s="1073"/>
      <c r="DD121" s="1073"/>
      <c r="DE121" s="1073"/>
      <c r="DF121" s="1074"/>
      <c r="DG121" s="971" t="s">
        <v>231</v>
      </c>
      <c r="DH121" s="972"/>
      <c r="DI121" s="972"/>
      <c r="DJ121" s="972"/>
      <c r="DK121" s="972"/>
      <c r="DL121" s="972" t="s">
        <v>231</v>
      </c>
      <c r="DM121" s="972"/>
      <c r="DN121" s="972"/>
      <c r="DO121" s="972"/>
      <c r="DP121" s="972"/>
      <c r="DQ121" s="972" t="s">
        <v>231</v>
      </c>
      <c r="DR121" s="972"/>
      <c r="DS121" s="972"/>
      <c r="DT121" s="972"/>
      <c r="DU121" s="972"/>
      <c r="DV121" s="973" t="s">
        <v>231</v>
      </c>
      <c r="DW121" s="973"/>
      <c r="DX121" s="973"/>
      <c r="DY121" s="973"/>
      <c r="DZ121" s="974"/>
    </row>
    <row r="122" spans="1:130" s="243"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407</v>
      </c>
      <c r="AB122" s="1011"/>
      <c r="AC122" s="1011"/>
      <c r="AD122" s="1011"/>
      <c r="AE122" s="1012"/>
      <c r="AF122" s="1013" t="s">
        <v>231</v>
      </c>
      <c r="AG122" s="1011"/>
      <c r="AH122" s="1011"/>
      <c r="AI122" s="1011"/>
      <c r="AJ122" s="1012"/>
      <c r="AK122" s="1013" t="s">
        <v>231</v>
      </c>
      <c r="AL122" s="1011"/>
      <c r="AM122" s="1011"/>
      <c r="AN122" s="1011"/>
      <c r="AO122" s="1012"/>
      <c r="AP122" s="1014" t="s">
        <v>231</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4643461</v>
      </c>
      <c r="BR122" s="1050"/>
      <c r="BS122" s="1050"/>
      <c r="BT122" s="1050"/>
      <c r="BU122" s="1050"/>
      <c r="BV122" s="1050">
        <v>4742552</v>
      </c>
      <c r="BW122" s="1050"/>
      <c r="BX122" s="1050"/>
      <c r="BY122" s="1050"/>
      <c r="BZ122" s="1050"/>
      <c r="CA122" s="1050">
        <v>4633577</v>
      </c>
      <c r="CB122" s="1050"/>
      <c r="CC122" s="1050"/>
      <c r="CD122" s="1050"/>
      <c r="CE122" s="1050"/>
      <c r="CF122" s="1070">
        <v>187.9</v>
      </c>
      <c r="CG122" s="1071"/>
      <c r="CH122" s="1071"/>
      <c r="CI122" s="1071"/>
      <c r="CJ122" s="1071"/>
      <c r="CK122" s="1062"/>
      <c r="CL122" s="1063"/>
      <c r="CM122" s="1063"/>
      <c r="CN122" s="1063"/>
      <c r="CO122" s="1064"/>
      <c r="CP122" s="1072" t="s">
        <v>468</v>
      </c>
      <c r="CQ122" s="1073"/>
      <c r="CR122" s="1073"/>
      <c r="CS122" s="1073"/>
      <c r="CT122" s="1073"/>
      <c r="CU122" s="1073"/>
      <c r="CV122" s="1073"/>
      <c r="CW122" s="1073"/>
      <c r="CX122" s="1073"/>
      <c r="CY122" s="1073"/>
      <c r="CZ122" s="1073"/>
      <c r="DA122" s="1073"/>
      <c r="DB122" s="1073"/>
      <c r="DC122" s="1073"/>
      <c r="DD122" s="1073"/>
      <c r="DE122" s="1073"/>
      <c r="DF122" s="1074"/>
      <c r="DG122" s="971" t="s">
        <v>407</v>
      </c>
      <c r="DH122" s="972"/>
      <c r="DI122" s="972"/>
      <c r="DJ122" s="972"/>
      <c r="DK122" s="972"/>
      <c r="DL122" s="972" t="s">
        <v>231</v>
      </c>
      <c r="DM122" s="972"/>
      <c r="DN122" s="972"/>
      <c r="DO122" s="972"/>
      <c r="DP122" s="972"/>
      <c r="DQ122" s="972" t="s">
        <v>407</v>
      </c>
      <c r="DR122" s="972"/>
      <c r="DS122" s="972"/>
      <c r="DT122" s="972"/>
      <c r="DU122" s="972"/>
      <c r="DV122" s="973" t="s">
        <v>231</v>
      </c>
      <c r="DW122" s="973"/>
      <c r="DX122" s="973"/>
      <c r="DY122" s="973"/>
      <c r="DZ122" s="974"/>
    </row>
    <row r="123" spans="1:130" s="243"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407</v>
      </c>
      <c r="AB123" s="1011"/>
      <c r="AC123" s="1011"/>
      <c r="AD123" s="1011"/>
      <c r="AE123" s="1012"/>
      <c r="AF123" s="1013" t="s">
        <v>407</v>
      </c>
      <c r="AG123" s="1011"/>
      <c r="AH123" s="1011"/>
      <c r="AI123" s="1011"/>
      <c r="AJ123" s="1012"/>
      <c r="AK123" s="1013" t="s">
        <v>231</v>
      </c>
      <c r="AL123" s="1011"/>
      <c r="AM123" s="1011"/>
      <c r="AN123" s="1011"/>
      <c r="AO123" s="1012"/>
      <c r="AP123" s="1014" t="s">
        <v>231</v>
      </c>
      <c r="AQ123" s="1015"/>
      <c r="AR123" s="1015"/>
      <c r="AS123" s="1015"/>
      <c r="AT123" s="1016"/>
      <c r="AU123" s="1047"/>
      <c r="AV123" s="1048"/>
      <c r="AW123" s="1048"/>
      <c r="AX123" s="1048"/>
      <c r="AY123" s="1048"/>
      <c r="AZ123" s="274" t="s">
        <v>186</v>
      </c>
      <c r="BA123" s="274"/>
      <c r="BB123" s="274"/>
      <c r="BC123" s="274"/>
      <c r="BD123" s="274"/>
      <c r="BE123" s="274"/>
      <c r="BF123" s="274"/>
      <c r="BG123" s="274"/>
      <c r="BH123" s="274"/>
      <c r="BI123" s="274"/>
      <c r="BJ123" s="274"/>
      <c r="BK123" s="274"/>
      <c r="BL123" s="274"/>
      <c r="BM123" s="274"/>
      <c r="BN123" s="274"/>
      <c r="BO123" s="1027" t="s">
        <v>469</v>
      </c>
      <c r="BP123" s="1058"/>
      <c r="BQ123" s="1117">
        <v>7186661</v>
      </c>
      <c r="BR123" s="1118"/>
      <c r="BS123" s="1118"/>
      <c r="BT123" s="1118"/>
      <c r="BU123" s="1118"/>
      <c r="BV123" s="1118">
        <v>7473743</v>
      </c>
      <c r="BW123" s="1118"/>
      <c r="BX123" s="1118"/>
      <c r="BY123" s="1118"/>
      <c r="BZ123" s="1118"/>
      <c r="CA123" s="1118">
        <v>6965224</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3" customFormat="1" ht="26.25" customHeight="1" thickBot="1" x14ac:dyDescent="0.2">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231</v>
      </c>
      <c r="AB124" s="1011"/>
      <c r="AC124" s="1011"/>
      <c r="AD124" s="1011"/>
      <c r="AE124" s="1012"/>
      <c r="AF124" s="1013" t="s">
        <v>231</v>
      </c>
      <c r="AG124" s="1011"/>
      <c r="AH124" s="1011"/>
      <c r="AI124" s="1011"/>
      <c r="AJ124" s="1012"/>
      <c r="AK124" s="1013" t="s">
        <v>231</v>
      </c>
      <c r="AL124" s="1011"/>
      <c r="AM124" s="1011"/>
      <c r="AN124" s="1011"/>
      <c r="AO124" s="1012"/>
      <c r="AP124" s="1014" t="s">
        <v>454</v>
      </c>
      <c r="AQ124" s="1015"/>
      <c r="AR124" s="1015"/>
      <c r="AS124" s="1015"/>
      <c r="AT124" s="1016"/>
      <c r="AU124" s="1113" t="s">
        <v>470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454</v>
      </c>
      <c r="BR124" s="1080"/>
      <c r="BS124" s="1080"/>
      <c r="BT124" s="1080"/>
      <c r="BU124" s="1080"/>
      <c r="BV124" s="1080" t="s">
        <v>231</v>
      </c>
      <c r="BW124" s="1080"/>
      <c r="BX124" s="1080"/>
      <c r="BY124" s="1080"/>
      <c r="BZ124" s="1080"/>
      <c r="CA124" s="1080" t="s">
        <v>231</v>
      </c>
      <c r="CB124" s="1080"/>
      <c r="CC124" s="1080"/>
      <c r="CD124" s="1080"/>
      <c r="CE124" s="1080"/>
      <c r="CF124" s="1081"/>
      <c r="CG124" s="1082"/>
      <c r="CH124" s="1082"/>
      <c r="CI124" s="1082"/>
      <c r="CJ124" s="1083"/>
      <c r="CK124" s="1065"/>
      <c r="CL124" s="1065"/>
      <c r="CM124" s="1065"/>
      <c r="CN124" s="1065"/>
      <c r="CO124" s="1066"/>
      <c r="CP124" s="1072" t="s">
        <v>471</v>
      </c>
      <c r="CQ124" s="1073"/>
      <c r="CR124" s="1073"/>
      <c r="CS124" s="1073"/>
      <c r="CT124" s="1073"/>
      <c r="CU124" s="1073"/>
      <c r="CV124" s="1073"/>
      <c r="CW124" s="1073"/>
      <c r="CX124" s="1073"/>
      <c r="CY124" s="1073"/>
      <c r="CZ124" s="1073"/>
      <c r="DA124" s="1073"/>
      <c r="DB124" s="1073"/>
      <c r="DC124" s="1073"/>
      <c r="DD124" s="1073"/>
      <c r="DE124" s="1073"/>
      <c r="DF124" s="1074"/>
      <c r="DG124" s="1057" t="s">
        <v>407</v>
      </c>
      <c r="DH124" s="1036"/>
      <c r="DI124" s="1036"/>
      <c r="DJ124" s="1036"/>
      <c r="DK124" s="1037"/>
      <c r="DL124" s="1035" t="s">
        <v>407</v>
      </c>
      <c r="DM124" s="1036"/>
      <c r="DN124" s="1036"/>
      <c r="DO124" s="1036"/>
      <c r="DP124" s="1037"/>
      <c r="DQ124" s="1035" t="s">
        <v>231</v>
      </c>
      <c r="DR124" s="1036"/>
      <c r="DS124" s="1036"/>
      <c r="DT124" s="1036"/>
      <c r="DU124" s="1037"/>
      <c r="DV124" s="1038" t="s">
        <v>407</v>
      </c>
      <c r="DW124" s="1039"/>
      <c r="DX124" s="1039"/>
      <c r="DY124" s="1039"/>
      <c r="DZ124" s="1040"/>
    </row>
    <row r="125" spans="1:130" s="243" customFormat="1" ht="26.25" customHeight="1" x14ac:dyDescent="0.15">
      <c r="A125" s="1111"/>
      <c r="B125" s="998"/>
      <c r="C125" s="968" t="s">
        <v>457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407</v>
      </c>
      <c r="AB125" s="1011"/>
      <c r="AC125" s="1011"/>
      <c r="AD125" s="1011"/>
      <c r="AE125" s="1012"/>
      <c r="AF125" s="1013" t="s">
        <v>231</v>
      </c>
      <c r="AG125" s="1011"/>
      <c r="AH125" s="1011"/>
      <c r="AI125" s="1011"/>
      <c r="AJ125" s="1012"/>
      <c r="AK125" s="1013" t="s">
        <v>231</v>
      </c>
      <c r="AL125" s="1011"/>
      <c r="AM125" s="1011"/>
      <c r="AN125" s="1011"/>
      <c r="AO125" s="1012"/>
      <c r="AP125" s="1014" t="s">
        <v>407</v>
      </c>
      <c r="AQ125" s="1015"/>
      <c r="AR125" s="1015"/>
      <c r="AS125" s="1015"/>
      <c r="AT125" s="1016"/>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075" t="s">
        <v>472</v>
      </c>
      <c r="CL125" s="1060"/>
      <c r="CM125" s="1060"/>
      <c r="CN125" s="1060"/>
      <c r="CO125" s="1061"/>
      <c r="CP125" s="992" t="s">
        <v>473</v>
      </c>
      <c r="CQ125" s="941"/>
      <c r="CR125" s="941"/>
      <c r="CS125" s="941"/>
      <c r="CT125" s="941"/>
      <c r="CU125" s="941"/>
      <c r="CV125" s="941"/>
      <c r="CW125" s="941"/>
      <c r="CX125" s="941"/>
      <c r="CY125" s="941"/>
      <c r="CZ125" s="941"/>
      <c r="DA125" s="941"/>
      <c r="DB125" s="941"/>
      <c r="DC125" s="941"/>
      <c r="DD125" s="941"/>
      <c r="DE125" s="941"/>
      <c r="DF125" s="942"/>
      <c r="DG125" s="978" t="s">
        <v>231</v>
      </c>
      <c r="DH125" s="979"/>
      <c r="DI125" s="979"/>
      <c r="DJ125" s="979"/>
      <c r="DK125" s="979"/>
      <c r="DL125" s="979" t="s">
        <v>407</v>
      </c>
      <c r="DM125" s="979"/>
      <c r="DN125" s="979"/>
      <c r="DO125" s="979"/>
      <c r="DP125" s="979"/>
      <c r="DQ125" s="979" t="s">
        <v>231</v>
      </c>
      <c r="DR125" s="979"/>
      <c r="DS125" s="979"/>
      <c r="DT125" s="979"/>
      <c r="DU125" s="979"/>
      <c r="DV125" s="980" t="s">
        <v>407</v>
      </c>
      <c r="DW125" s="980"/>
      <c r="DX125" s="980"/>
      <c r="DY125" s="980"/>
      <c r="DZ125" s="981"/>
    </row>
    <row r="126" spans="1:130" s="243" customFormat="1" ht="26.25" customHeight="1" thickBot="1" x14ac:dyDescent="0.2">
      <c r="A126" s="1111"/>
      <c r="B126" s="998"/>
      <c r="C126" s="968" t="s">
        <v>459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231</v>
      </c>
      <c r="AB126" s="1011"/>
      <c r="AC126" s="1011"/>
      <c r="AD126" s="1011"/>
      <c r="AE126" s="1012"/>
      <c r="AF126" s="1013" t="s">
        <v>231</v>
      </c>
      <c r="AG126" s="1011"/>
      <c r="AH126" s="1011"/>
      <c r="AI126" s="1011"/>
      <c r="AJ126" s="1012"/>
      <c r="AK126" s="1013" t="s">
        <v>407</v>
      </c>
      <c r="AL126" s="1011"/>
      <c r="AM126" s="1011"/>
      <c r="AN126" s="1011"/>
      <c r="AO126" s="1012"/>
      <c r="AP126" s="1014" t="s">
        <v>231</v>
      </c>
      <c r="AQ126" s="1015"/>
      <c r="AR126" s="1015"/>
      <c r="AS126" s="1015"/>
      <c r="AT126" s="1016"/>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076"/>
      <c r="CL126" s="1063"/>
      <c r="CM126" s="1063"/>
      <c r="CN126" s="1063"/>
      <c r="CO126" s="1064"/>
      <c r="CP126" s="1001" t="s">
        <v>474</v>
      </c>
      <c r="CQ126" s="1002"/>
      <c r="CR126" s="1002"/>
      <c r="CS126" s="1002"/>
      <c r="CT126" s="1002"/>
      <c r="CU126" s="1002"/>
      <c r="CV126" s="1002"/>
      <c r="CW126" s="1002"/>
      <c r="CX126" s="1002"/>
      <c r="CY126" s="1002"/>
      <c r="CZ126" s="1002"/>
      <c r="DA126" s="1002"/>
      <c r="DB126" s="1002"/>
      <c r="DC126" s="1002"/>
      <c r="DD126" s="1002"/>
      <c r="DE126" s="1002"/>
      <c r="DF126" s="1003"/>
      <c r="DG126" s="971" t="s">
        <v>407</v>
      </c>
      <c r="DH126" s="972"/>
      <c r="DI126" s="972"/>
      <c r="DJ126" s="972"/>
      <c r="DK126" s="972"/>
      <c r="DL126" s="972" t="s">
        <v>231</v>
      </c>
      <c r="DM126" s="972"/>
      <c r="DN126" s="972"/>
      <c r="DO126" s="972"/>
      <c r="DP126" s="972"/>
      <c r="DQ126" s="972" t="s">
        <v>231</v>
      </c>
      <c r="DR126" s="972"/>
      <c r="DS126" s="972"/>
      <c r="DT126" s="972"/>
      <c r="DU126" s="972"/>
      <c r="DV126" s="973" t="s">
        <v>231</v>
      </c>
      <c r="DW126" s="973"/>
      <c r="DX126" s="973"/>
      <c r="DY126" s="973"/>
      <c r="DZ126" s="974"/>
    </row>
    <row r="127" spans="1:130" s="243" customFormat="1" ht="26.25" customHeight="1" x14ac:dyDescent="0.15">
      <c r="A127" s="1112"/>
      <c r="B127" s="1000"/>
      <c r="C127" s="1054" t="s">
        <v>475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231</v>
      </c>
      <c r="AB127" s="1011"/>
      <c r="AC127" s="1011"/>
      <c r="AD127" s="1011"/>
      <c r="AE127" s="1012"/>
      <c r="AF127" s="1013" t="s">
        <v>231</v>
      </c>
      <c r="AG127" s="1011"/>
      <c r="AH127" s="1011"/>
      <c r="AI127" s="1011"/>
      <c r="AJ127" s="1012"/>
      <c r="AK127" s="1013" t="s">
        <v>454</v>
      </c>
      <c r="AL127" s="1011"/>
      <c r="AM127" s="1011"/>
      <c r="AN127" s="1011"/>
      <c r="AO127" s="1012"/>
      <c r="AP127" s="1014" t="s">
        <v>231</v>
      </c>
      <c r="AQ127" s="1015"/>
      <c r="AR127" s="1015"/>
      <c r="AS127" s="1015"/>
      <c r="AT127" s="1016"/>
      <c r="AU127" s="279"/>
      <c r="AV127" s="279"/>
      <c r="AW127" s="279"/>
      <c r="AX127" s="1084" t="s">
        <v>476</v>
      </c>
      <c r="AY127" s="1085"/>
      <c r="AZ127" s="1085"/>
      <c r="BA127" s="1085"/>
      <c r="BB127" s="1085"/>
      <c r="BC127" s="1085"/>
      <c r="BD127" s="1085"/>
      <c r="BE127" s="1086"/>
      <c r="BF127" s="1087" t="s">
        <v>477</v>
      </c>
      <c r="BG127" s="1085"/>
      <c r="BH127" s="1085"/>
      <c r="BI127" s="1085"/>
      <c r="BJ127" s="1085"/>
      <c r="BK127" s="1085"/>
      <c r="BL127" s="1086"/>
      <c r="BM127" s="1087" t="s">
        <v>478</v>
      </c>
      <c r="BN127" s="1085"/>
      <c r="BO127" s="1085"/>
      <c r="BP127" s="1085"/>
      <c r="BQ127" s="1085"/>
      <c r="BR127" s="1085"/>
      <c r="BS127" s="1086"/>
      <c r="BT127" s="1087" t="s">
        <v>479</v>
      </c>
      <c r="BU127" s="1085"/>
      <c r="BV127" s="1085"/>
      <c r="BW127" s="1085"/>
      <c r="BX127" s="1085"/>
      <c r="BY127" s="1085"/>
      <c r="BZ127" s="1109"/>
      <c r="CA127" s="279"/>
      <c r="CB127" s="279"/>
      <c r="CC127" s="279"/>
      <c r="CD127" s="280"/>
      <c r="CE127" s="280"/>
      <c r="CF127" s="280"/>
      <c r="CG127" s="277"/>
      <c r="CH127" s="277"/>
      <c r="CI127" s="277"/>
      <c r="CJ127" s="278"/>
      <c r="CK127" s="1076"/>
      <c r="CL127" s="1063"/>
      <c r="CM127" s="1063"/>
      <c r="CN127" s="1063"/>
      <c r="CO127" s="1064"/>
      <c r="CP127" s="1001" t="s">
        <v>480</v>
      </c>
      <c r="CQ127" s="1002"/>
      <c r="CR127" s="1002"/>
      <c r="CS127" s="1002"/>
      <c r="CT127" s="1002"/>
      <c r="CU127" s="1002"/>
      <c r="CV127" s="1002"/>
      <c r="CW127" s="1002"/>
      <c r="CX127" s="1002"/>
      <c r="CY127" s="1002"/>
      <c r="CZ127" s="1002"/>
      <c r="DA127" s="1002"/>
      <c r="DB127" s="1002"/>
      <c r="DC127" s="1002"/>
      <c r="DD127" s="1002"/>
      <c r="DE127" s="1002"/>
      <c r="DF127" s="1003"/>
      <c r="DG127" s="971" t="s">
        <v>231</v>
      </c>
      <c r="DH127" s="972"/>
      <c r="DI127" s="972"/>
      <c r="DJ127" s="972"/>
      <c r="DK127" s="972"/>
      <c r="DL127" s="972" t="s">
        <v>231</v>
      </c>
      <c r="DM127" s="972"/>
      <c r="DN127" s="972"/>
      <c r="DO127" s="972"/>
      <c r="DP127" s="972"/>
      <c r="DQ127" s="972" t="s">
        <v>407</v>
      </c>
      <c r="DR127" s="972"/>
      <c r="DS127" s="972"/>
      <c r="DT127" s="972"/>
      <c r="DU127" s="972"/>
      <c r="DV127" s="973" t="s">
        <v>231</v>
      </c>
      <c r="DW127" s="973"/>
      <c r="DX127" s="973"/>
      <c r="DY127" s="973"/>
      <c r="DZ127" s="974"/>
    </row>
    <row r="128" spans="1:130" s="243" customFormat="1" ht="26.25" customHeight="1" thickBot="1" x14ac:dyDescent="0.2">
      <c r="A128" s="1095" t="s">
        <v>481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482</v>
      </c>
      <c r="X128" s="1097"/>
      <c r="Y128" s="1097"/>
      <c r="Z128" s="1098"/>
      <c r="AA128" s="1099">
        <v>15332</v>
      </c>
      <c r="AB128" s="1100"/>
      <c r="AC128" s="1100"/>
      <c r="AD128" s="1100"/>
      <c r="AE128" s="1101"/>
      <c r="AF128" s="1102">
        <v>14065</v>
      </c>
      <c r="AG128" s="1100"/>
      <c r="AH128" s="1100"/>
      <c r="AI128" s="1100"/>
      <c r="AJ128" s="1101"/>
      <c r="AK128" s="1102">
        <v>16901</v>
      </c>
      <c r="AL128" s="1100"/>
      <c r="AM128" s="1100"/>
      <c r="AN128" s="1100"/>
      <c r="AO128" s="1101"/>
      <c r="AP128" s="1103"/>
      <c r="AQ128" s="1104"/>
      <c r="AR128" s="1104"/>
      <c r="AS128" s="1104"/>
      <c r="AT128" s="1105"/>
      <c r="AU128" s="279"/>
      <c r="AV128" s="279"/>
      <c r="AW128" s="279"/>
      <c r="AX128" s="940" t="s">
        <v>483</v>
      </c>
      <c r="AY128" s="941"/>
      <c r="AZ128" s="941"/>
      <c r="BA128" s="941"/>
      <c r="BB128" s="941"/>
      <c r="BC128" s="941"/>
      <c r="BD128" s="941"/>
      <c r="BE128" s="942"/>
      <c r="BF128" s="1106" t="s">
        <v>231</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0"/>
      <c r="CB128" s="280"/>
      <c r="CC128" s="280"/>
      <c r="CD128" s="280"/>
      <c r="CE128" s="280"/>
      <c r="CF128" s="280"/>
      <c r="CG128" s="277"/>
      <c r="CH128" s="277"/>
      <c r="CI128" s="277"/>
      <c r="CJ128" s="278"/>
      <c r="CK128" s="1077"/>
      <c r="CL128" s="1078"/>
      <c r="CM128" s="1078"/>
      <c r="CN128" s="1078"/>
      <c r="CO128" s="1079"/>
      <c r="CP128" s="1088" t="s">
        <v>484</v>
      </c>
      <c r="CQ128" s="1089"/>
      <c r="CR128" s="1089"/>
      <c r="CS128" s="1089"/>
      <c r="CT128" s="1089"/>
      <c r="CU128" s="1089"/>
      <c r="CV128" s="1089"/>
      <c r="CW128" s="1089"/>
      <c r="CX128" s="1089"/>
      <c r="CY128" s="1089"/>
      <c r="CZ128" s="1089"/>
      <c r="DA128" s="1089"/>
      <c r="DB128" s="1089"/>
      <c r="DC128" s="1089"/>
      <c r="DD128" s="1089"/>
      <c r="DE128" s="1089"/>
      <c r="DF128" s="1090"/>
      <c r="DG128" s="1091" t="s">
        <v>407</v>
      </c>
      <c r="DH128" s="1092"/>
      <c r="DI128" s="1092"/>
      <c r="DJ128" s="1092"/>
      <c r="DK128" s="1092"/>
      <c r="DL128" s="1092" t="s">
        <v>231</v>
      </c>
      <c r="DM128" s="1092"/>
      <c r="DN128" s="1092"/>
      <c r="DO128" s="1092"/>
      <c r="DP128" s="1092"/>
      <c r="DQ128" s="1092" t="s">
        <v>231</v>
      </c>
      <c r="DR128" s="1092"/>
      <c r="DS128" s="1092"/>
      <c r="DT128" s="1092"/>
      <c r="DU128" s="1092"/>
      <c r="DV128" s="1093" t="s">
        <v>231</v>
      </c>
      <c r="DW128" s="1093"/>
      <c r="DX128" s="1093"/>
      <c r="DY128" s="1093"/>
      <c r="DZ128" s="1094"/>
    </row>
    <row r="129" spans="1:131" s="243"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485</v>
      </c>
      <c r="X129" s="1126"/>
      <c r="Y129" s="1126"/>
      <c r="Z129" s="1127"/>
      <c r="AA129" s="1010">
        <v>3047713</v>
      </c>
      <c r="AB129" s="1011"/>
      <c r="AC129" s="1011"/>
      <c r="AD129" s="1011"/>
      <c r="AE129" s="1012"/>
      <c r="AF129" s="1013">
        <v>2984121</v>
      </c>
      <c r="AG129" s="1011"/>
      <c r="AH129" s="1011"/>
      <c r="AI129" s="1011"/>
      <c r="AJ129" s="1012"/>
      <c r="AK129" s="1013">
        <v>2987895</v>
      </c>
      <c r="AL129" s="1011"/>
      <c r="AM129" s="1011"/>
      <c r="AN129" s="1011"/>
      <c r="AO129" s="1012"/>
      <c r="AP129" s="1128"/>
      <c r="AQ129" s="1129"/>
      <c r="AR129" s="1129"/>
      <c r="AS129" s="1129"/>
      <c r="AT129" s="1130"/>
      <c r="AU129" s="281"/>
      <c r="AV129" s="281"/>
      <c r="AW129" s="281"/>
      <c r="AX129" s="1119" t="s">
        <v>486</v>
      </c>
      <c r="AY129" s="1002"/>
      <c r="AZ129" s="1002"/>
      <c r="BA129" s="1002"/>
      <c r="BB129" s="1002"/>
      <c r="BC129" s="1002"/>
      <c r="BD129" s="1002"/>
      <c r="BE129" s="1003"/>
      <c r="BF129" s="1120" t="s">
        <v>231</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982" t="s">
        <v>487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488</v>
      </c>
      <c r="X130" s="1126"/>
      <c r="Y130" s="1126"/>
      <c r="Z130" s="1127"/>
      <c r="AA130" s="1010">
        <v>523917</v>
      </c>
      <c r="AB130" s="1011"/>
      <c r="AC130" s="1011"/>
      <c r="AD130" s="1011"/>
      <c r="AE130" s="1012"/>
      <c r="AF130" s="1013">
        <v>505778</v>
      </c>
      <c r="AG130" s="1011"/>
      <c r="AH130" s="1011"/>
      <c r="AI130" s="1011"/>
      <c r="AJ130" s="1012"/>
      <c r="AK130" s="1013">
        <v>521841</v>
      </c>
      <c r="AL130" s="1011"/>
      <c r="AM130" s="1011"/>
      <c r="AN130" s="1011"/>
      <c r="AO130" s="1012"/>
      <c r="AP130" s="1128"/>
      <c r="AQ130" s="1129"/>
      <c r="AR130" s="1129"/>
      <c r="AS130" s="1129"/>
      <c r="AT130" s="1130"/>
      <c r="AU130" s="281"/>
      <c r="AV130" s="281"/>
      <c r="AW130" s="281"/>
      <c r="AX130" s="1119" t="s">
        <v>489</v>
      </c>
      <c r="AY130" s="1002"/>
      <c r="AZ130" s="1002"/>
      <c r="BA130" s="1002"/>
      <c r="BB130" s="1002"/>
      <c r="BC130" s="1002"/>
      <c r="BD130" s="1002"/>
      <c r="BE130" s="1003"/>
      <c r="BF130" s="1156">
        <v>6.7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490</v>
      </c>
      <c r="X131" s="1164"/>
      <c r="Y131" s="1164"/>
      <c r="Z131" s="1165"/>
      <c r="AA131" s="1057">
        <v>2523796</v>
      </c>
      <c r="AB131" s="1036"/>
      <c r="AC131" s="1036"/>
      <c r="AD131" s="1036"/>
      <c r="AE131" s="1037"/>
      <c r="AF131" s="1035">
        <v>2478343</v>
      </c>
      <c r="AG131" s="1036"/>
      <c r="AH131" s="1036"/>
      <c r="AI131" s="1036"/>
      <c r="AJ131" s="1037"/>
      <c r="AK131" s="1035">
        <v>2466054</v>
      </c>
      <c r="AL131" s="1036"/>
      <c r="AM131" s="1036"/>
      <c r="AN131" s="1036"/>
      <c r="AO131" s="1037"/>
      <c r="AP131" s="1166"/>
      <c r="AQ131" s="1167"/>
      <c r="AR131" s="1167"/>
      <c r="AS131" s="1167"/>
      <c r="AT131" s="1168"/>
      <c r="AU131" s="281"/>
      <c r="AV131" s="281"/>
      <c r="AW131" s="281"/>
      <c r="AX131" s="1138" t="s">
        <v>491</v>
      </c>
      <c r="AY131" s="1089"/>
      <c r="AZ131" s="1089"/>
      <c r="BA131" s="1089"/>
      <c r="BB131" s="1089"/>
      <c r="BC131" s="1089"/>
      <c r="BD131" s="1089"/>
      <c r="BE131" s="1090"/>
      <c r="BF131" s="1139" t="s">
        <v>231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45" t="s">
        <v>492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493</v>
      </c>
      <c r="W132" s="1149"/>
      <c r="X132" s="1149"/>
      <c r="Y132" s="1149"/>
      <c r="Z132" s="1150"/>
      <c r="AA132" s="1151">
        <v>6.7696438219999999</v>
      </c>
      <c r="AB132" s="1152"/>
      <c r="AC132" s="1152"/>
      <c r="AD132" s="1152"/>
      <c r="AE132" s="1153"/>
      <c r="AF132" s="1154">
        <v>6.2605539270000001</v>
      </c>
      <c r="AG132" s="1152"/>
      <c r="AH132" s="1152"/>
      <c r="AI132" s="1152"/>
      <c r="AJ132" s="1153"/>
      <c r="AK132" s="1154">
        <v>7.1045483999999997</v>
      </c>
      <c r="AL132" s="1152"/>
      <c r="AM132" s="1152"/>
      <c r="AN132" s="1152"/>
      <c r="AO132" s="1153"/>
      <c r="AP132" s="1051"/>
      <c r="AQ132" s="1052"/>
      <c r="AR132" s="1052"/>
      <c r="AS132" s="1052"/>
      <c r="AT132" s="1155"/>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494</v>
      </c>
      <c r="W133" s="1132"/>
      <c r="X133" s="1132"/>
      <c r="Y133" s="1132"/>
      <c r="Z133" s="1133"/>
      <c r="AA133" s="1134">
        <v>6.4</v>
      </c>
      <c r="AB133" s="1135"/>
      <c r="AC133" s="1135"/>
      <c r="AD133" s="1135"/>
      <c r="AE133" s="1136"/>
      <c r="AF133" s="1134">
        <v>6.5</v>
      </c>
      <c r="AG133" s="1135"/>
      <c r="AH133" s="1135"/>
      <c r="AI133" s="1135"/>
      <c r="AJ133" s="1136"/>
      <c r="AK133" s="1134">
        <v>6.7</v>
      </c>
      <c r="AL133" s="1135"/>
      <c r="AM133" s="1135"/>
      <c r="AN133" s="1135"/>
      <c r="AO133" s="1136"/>
      <c r="AP133" s="1081"/>
      <c r="AQ133" s="1082"/>
      <c r="AR133" s="1082"/>
      <c r="AS133" s="1082"/>
      <c r="AT133" s="1137"/>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PiIZ03LWzRLxdWYbzAEhOy+CPg1QeW3gqDnkJ/UOJdpJ2Ou7WbvT80MAc41/Id07KBOxnqZGZo+lnQLF/00TWw==" saltValue="5e+tssvNeqZ+DCNaTucE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26" zoomScaleNormal="85" zoomScaleSheetLayoutView="100" workbookViewId="0">
      <selection activeCell="AY54" sqref="AY54"/>
    </sheetView>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495</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6ZjuAWkjRn91xFKBAkVQ0xwNHdgVcbU4e+eL8PyKaszrtTPXHEOg0ZGS6YYMYfHCz6JQyE8LLDCcpd0zCKG//A==" saltValue="HUyDHpaRGIFDE4bS/msY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C64" zoomScaleNormal="10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eBaR0kZ+qMreQ52U/u+u2v+Ktj7dHTOgmbhQLUeI3PJRbj7zv8OOiKHkTsPZsTG4YC94jqYfjOEZhh6h1jEMA==" saltValue="ne/qQkd3SBtlSRC864qj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M46"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496</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497</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72" t="s">
        <v>498</v>
      </c>
      <c r="AP7" s="300"/>
      <c r="AQ7" s="301" t="s">
        <v>499</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73"/>
      <c r="AP8" s="306" t="s">
        <v>500</v>
      </c>
      <c r="AQ8" s="307" t="s">
        <v>501</v>
      </c>
      <c r="AR8" s="308" t="s">
        <v>502</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174" t="s">
        <v>503</v>
      </c>
      <c r="AL9" s="1175"/>
      <c r="AM9" s="1175"/>
      <c r="AN9" s="1176"/>
      <c r="AO9" s="309">
        <v>835741</v>
      </c>
      <c r="AP9" s="309">
        <v>178845</v>
      </c>
      <c r="AQ9" s="310">
        <v>218185</v>
      </c>
      <c r="AR9" s="311">
        <v>-18</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174" t="s">
        <v>504</v>
      </c>
      <c r="AL10" s="1175"/>
      <c r="AM10" s="1175"/>
      <c r="AN10" s="1176"/>
      <c r="AO10" s="312">
        <v>208278</v>
      </c>
      <c r="AP10" s="312">
        <v>44571</v>
      </c>
      <c r="AQ10" s="313">
        <v>27381</v>
      </c>
      <c r="AR10" s="314">
        <v>62.8</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174" t="s">
        <v>505</v>
      </c>
      <c r="AL11" s="1175"/>
      <c r="AM11" s="1175"/>
      <c r="AN11" s="1176"/>
      <c r="AO11" s="312">
        <v>198825</v>
      </c>
      <c r="AP11" s="312">
        <v>42548</v>
      </c>
      <c r="AQ11" s="313">
        <v>25697</v>
      </c>
      <c r="AR11" s="314">
        <v>65.599999999999994</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174" t="s">
        <v>506</v>
      </c>
      <c r="AL12" s="1175"/>
      <c r="AM12" s="1175"/>
      <c r="AN12" s="1176"/>
      <c r="AO12" s="312" t="s">
        <v>507</v>
      </c>
      <c r="AP12" s="312" t="s">
        <v>507</v>
      </c>
      <c r="AQ12" s="313">
        <v>4359</v>
      </c>
      <c r="AR12" s="314" t="s">
        <v>507</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174" t="s">
        <v>508</v>
      </c>
      <c r="AL13" s="1175"/>
      <c r="AM13" s="1175"/>
      <c r="AN13" s="1176"/>
      <c r="AO13" s="312" t="s">
        <v>507</v>
      </c>
      <c r="AP13" s="312" t="s">
        <v>507</v>
      </c>
      <c r="AQ13" s="313" t="s">
        <v>507</v>
      </c>
      <c r="AR13" s="314" t="s">
        <v>507</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174" t="s">
        <v>509</v>
      </c>
      <c r="AL14" s="1175"/>
      <c r="AM14" s="1175"/>
      <c r="AN14" s="1176"/>
      <c r="AO14" s="312">
        <v>41516</v>
      </c>
      <c r="AP14" s="312">
        <v>8884</v>
      </c>
      <c r="AQ14" s="313">
        <v>8999</v>
      </c>
      <c r="AR14" s="314">
        <v>-1.3</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174" t="s">
        <v>510</v>
      </c>
      <c r="AL15" s="1175"/>
      <c r="AM15" s="1175"/>
      <c r="AN15" s="1176"/>
      <c r="AO15" s="312" t="s">
        <v>507</v>
      </c>
      <c r="AP15" s="312" t="s">
        <v>507</v>
      </c>
      <c r="AQ15" s="313">
        <v>6052</v>
      </c>
      <c r="AR15" s="314" t="s">
        <v>507</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177" t="s">
        <v>511</v>
      </c>
      <c r="AL16" s="1178"/>
      <c r="AM16" s="1178"/>
      <c r="AN16" s="1179"/>
      <c r="AO16" s="312">
        <v>-99267</v>
      </c>
      <c r="AP16" s="312">
        <v>-21243</v>
      </c>
      <c r="AQ16" s="313">
        <v>-19480</v>
      </c>
      <c r="AR16" s="314">
        <v>9.1</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177" t="s">
        <v>186</v>
      </c>
      <c r="AL17" s="1178"/>
      <c r="AM17" s="1178"/>
      <c r="AN17" s="1179"/>
      <c r="AO17" s="312">
        <v>1185093</v>
      </c>
      <c r="AP17" s="312">
        <v>253604</v>
      </c>
      <c r="AQ17" s="313">
        <v>271195</v>
      </c>
      <c r="AR17" s="314">
        <v>-6.5</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512</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513</v>
      </c>
      <c r="AP20" s="320" t="s">
        <v>514</v>
      </c>
      <c r="AQ20" s="321" t="s">
        <v>515</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169" t="s">
        <v>516</v>
      </c>
      <c r="AL21" s="1170"/>
      <c r="AM21" s="1170"/>
      <c r="AN21" s="1171"/>
      <c r="AO21" s="324">
        <v>22.9</v>
      </c>
      <c r="AP21" s="325">
        <v>25.46</v>
      </c>
      <c r="AQ21" s="326">
        <v>-2.56</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169" t="s">
        <v>517</v>
      </c>
      <c r="AL22" s="1170"/>
      <c r="AM22" s="1170"/>
      <c r="AN22" s="1171"/>
      <c r="AO22" s="329">
        <v>93.3</v>
      </c>
      <c r="AP22" s="330">
        <v>93.7</v>
      </c>
      <c r="AQ22" s="331">
        <v>-0.4</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518</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519</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520</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72" t="s">
        <v>498</v>
      </c>
      <c r="AP30" s="300"/>
      <c r="AQ30" s="301" t="s">
        <v>499</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73"/>
      <c r="AP31" s="306" t="s">
        <v>500</v>
      </c>
      <c r="AQ31" s="307" t="s">
        <v>501</v>
      </c>
      <c r="AR31" s="308" t="s">
        <v>502</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85" t="s">
        <v>521</v>
      </c>
      <c r="AL32" s="1186"/>
      <c r="AM32" s="1186"/>
      <c r="AN32" s="1187"/>
      <c r="AO32" s="339">
        <v>614780</v>
      </c>
      <c r="AP32" s="339">
        <v>131560</v>
      </c>
      <c r="AQ32" s="340">
        <v>157756</v>
      </c>
      <c r="AR32" s="341">
        <v>-16.600000000000001</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85" t="s">
        <v>522</v>
      </c>
      <c r="AL33" s="1186"/>
      <c r="AM33" s="1186"/>
      <c r="AN33" s="1187"/>
      <c r="AO33" s="339" t="s">
        <v>507</v>
      </c>
      <c r="AP33" s="339" t="s">
        <v>507</v>
      </c>
      <c r="AQ33" s="340" t="s">
        <v>507</v>
      </c>
      <c r="AR33" s="341" t="s">
        <v>507</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85" t="s">
        <v>523</v>
      </c>
      <c r="AL34" s="1186"/>
      <c r="AM34" s="1186"/>
      <c r="AN34" s="1187"/>
      <c r="AO34" s="339" t="s">
        <v>507</v>
      </c>
      <c r="AP34" s="339" t="s">
        <v>507</v>
      </c>
      <c r="AQ34" s="340" t="s">
        <v>507</v>
      </c>
      <c r="AR34" s="341" t="s">
        <v>507</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85" t="s">
        <v>524</v>
      </c>
      <c r="AL35" s="1186"/>
      <c r="AM35" s="1186"/>
      <c r="AN35" s="1187"/>
      <c r="AO35" s="339">
        <v>34698</v>
      </c>
      <c r="AP35" s="339">
        <v>7425</v>
      </c>
      <c r="AQ35" s="340">
        <v>29837</v>
      </c>
      <c r="AR35" s="341">
        <v>-75.099999999999994</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85" t="s">
        <v>525</v>
      </c>
      <c r="AL36" s="1186"/>
      <c r="AM36" s="1186"/>
      <c r="AN36" s="1187"/>
      <c r="AO36" s="339">
        <v>64466</v>
      </c>
      <c r="AP36" s="339">
        <v>13795</v>
      </c>
      <c r="AQ36" s="340">
        <v>5452</v>
      </c>
      <c r="AR36" s="341">
        <v>153</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85" t="s">
        <v>526</v>
      </c>
      <c r="AL37" s="1186"/>
      <c r="AM37" s="1186"/>
      <c r="AN37" s="1187"/>
      <c r="AO37" s="339" t="s">
        <v>507</v>
      </c>
      <c r="AP37" s="339" t="s">
        <v>507</v>
      </c>
      <c r="AQ37" s="340">
        <v>1300</v>
      </c>
      <c r="AR37" s="341" t="s">
        <v>507</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188" t="s">
        <v>527</v>
      </c>
      <c r="AL38" s="1189"/>
      <c r="AM38" s="1189"/>
      <c r="AN38" s="1190"/>
      <c r="AO38" s="342" t="s">
        <v>507</v>
      </c>
      <c r="AP38" s="342" t="s">
        <v>507</v>
      </c>
      <c r="AQ38" s="343">
        <v>36</v>
      </c>
      <c r="AR38" s="331" t="s">
        <v>507</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188" t="s">
        <v>528</v>
      </c>
      <c r="AL39" s="1189"/>
      <c r="AM39" s="1189"/>
      <c r="AN39" s="1190"/>
      <c r="AO39" s="339">
        <v>-16901</v>
      </c>
      <c r="AP39" s="339">
        <v>-3617</v>
      </c>
      <c r="AQ39" s="340">
        <v>-9131</v>
      </c>
      <c r="AR39" s="341">
        <v>-60.4</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85" t="s">
        <v>529</v>
      </c>
      <c r="AL40" s="1186"/>
      <c r="AM40" s="1186"/>
      <c r="AN40" s="1187"/>
      <c r="AO40" s="339">
        <v>-521841</v>
      </c>
      <c r="AP40" s="339">
        <v>-111672</v>
      </c>
      <c r="AQ40" s="340">
        <v>-138994</v>
      </c>
      <c r="AR40" s="341">
        <v>-19.7</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191" t="s">
        <v>297</v>
      </c>
      <c r="AL41" s="1192"/>
      <c r="AM41" s="1192"/>
      <c r="AN41" s="1193"/>
      <c r="AO41" s="339">
        <v>175202</v>
      </c>
      <c r="AP41" s="339">
        <v>37492</v>
      </c>
      <c r="AQ41" s="340">
        <v>46254</v>
      </c>
      <c r="AR41" s="341">
        <v>-18.899999999999999</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530</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531</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532</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180" t="s">
        <v>498</v>
      </c>
      <c r="AN49" s="1182" t="s">
        <v>533</v>
      </c>
      <c r="AO49" s="1183"/>
      <c r="AP49" s="1183"/>
      <c r="AQ49" s="1183"/>
      <c r="AR49" s="1184"/>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181"/>
      <c r="AN50" s="355" t="s">
        <v>534</v>
      </c>
      <c r="AO50" s="356" t="s">
        <v>535</v>
      </c>
      <c r="AP50" s="357" t="s">
        <v>536</v>
      </c>
      <c r="AQ50" s="358" t="s">
        <v>537</v>
      </c>
      <c r="AR50" s="359" t="s">
        <v>538</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539</v>
      </c>
      <c r="AL51" s="352"/>
      <c r="AM51" s="360">
        <v>1688670</v>
      </c>
      <c r="AN51" s="361">
        <v>337329</v>
      </c>
      <c r="AO51" s="362">
        <v>-5.5</v>
      </c>
      <c r="AP51" s="363">
        <v>280458</v>
      </c>
      <c r="AQ51" s="364">
        <v>59.6</v>
      </c>
      <c r="AR51" s="365">
        <v>-65.099999999999994</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540</v>
      </c>
      <c r="AM52" s="368">
        <v>72320</v>
      </c>
      <c r="AN52" s="369">
        <v>14447</v>
      </c>
      <c r="AO52" s="370">
        <v>-45.6</v>
      </c>
      <c r="AP52" s="371">
        <v>127286</v>
      </c>
      <c r="AQ52" s="372">
        <v>45.1</v>
      </c>
      <c r="AR52" s="373">
        <v>-90.7</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541</v>
      </c>
      <c r="AL53" s="352"/>
      <c r="AM53" s="360">
        <v>1430113</v>
      </c>
      <c r="AN53" s="361">
        <v>288970</v>
      </c>
      <c r="AO53" s="362">
        <v>-14.3</v>
      </c>
      <c r="AP53" s="363">
        <v>310300</v>
      </c>
      <c r="AQ53" s="364">
        <v>10.6</v>
      </c>
      <c r="AR53" s="365">
        <v>-24.9</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540</v>
      </c>
      <c r="AM54" s="368">
        <v>90598</v>
      </c>
      <c r="AN54" s="369">
        <v>18306</v>
      </c>
      <c r="AO54" s="370">
        <v>26.7</v>
      </c>
      <c r="AP54" s="371">
        <v>157576</v>
      </c>
      <c r="AQ54" s="372">
        <v>23.8</v>
      </c>
      <c r="AR54" s="373">
        <v>2.9</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542</v>
      </c>
      <c r="AL55" s="352"/>
      <c r="AM55" s="360">
        <v>1466371</v>
      </c>
      <c r="AN55" s="361">
        <v>301041</v>
      </c>
      <c r="AO55" s="362">
        <v>4.2</v>
      </c>
      <c r="AP55" s="363">
        <v>317319</v>
      </c>
      <c r="AQ55" s="364">
        <v>2.2999999999999998</v>
      </c>
      <c r="AR55" s="365">
        <v>1.9</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540</v>
      </c>
      <c r="AM56" s="368">
        <v>245897</v>
      </c>
      <c r="AN56" s="369">
        <v>50482</v>
      </c>
      <c r="AO56" s="370">
        <v>175.8</v>
      </c>
      <c r="AP56" s="371">
        <v>164214</v>
      </c>
      <c r="AQ56" s="372">
        <v>4.2</v>
      </c>
      <c r="AR56" s="373">
        <v>171.6</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543</v>
      </c>
      <c r="AL57" s="352"/>
      <c r="AM57" s="360">
        <v>2382415</v>
      </c>
      <c r="AN57" s="361">
        <v>501984</v>
      </c>
      <c r="AO57" s="362">
        <v>66.7</v>
      </c>
      <c r="AP57" s="363">
        <v>289738</v>
      </c>
      <c r="AQ57" s="364">
        <v>-8.6999999999999993</v>
      </c>
      <c r="AR57" s="365">
        <v>75.400000000000006</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540</v>
      </c>
      <c r="AM58" s="368">
        <v>321937</v>
      </c>
      <c r="AN58" s="369">
        <v>67833</v>
      </c>
      <c r="AO58" s="370">
        <v>34.4</v>
      </c>
      <c r="AP58" s="371">
        <v>156238</v>
      </c>
      <c r="AQ58" s="372">
        <v>-4.9000000000000004</v>
      </c>
      <c r="AR58" s="373">
        <v>39.299999999999997</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544</v>
      </c>
      <c r="AL59" s="352"/>
      <c r="AM59" s="360">
        <v>1319406</v>
      </c>
      <c r="AN59" s="361">
        <v>282347</v>
      </c>
      <c r="AO59" s="362">
        <v>-43.8</v>
      </c>
      <c r="AP59" s="363">
        <v>316937</v>
      </c>
      <c r="AQ59" s="364">
        <v>9.4</v>
      </c>
      <c r="AR59" s="365">
        <v>-53.2</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540</v>
      </c>
      <c r="AM60" s="368">
        <v>601930</v>
      </c>
      <c r="AN60" s="369">
        <v>128810</v>
      </c>
      <c r="AO60" s="370">
        <v>89.9</v>
      </c>
      <c r="AP60" s="371">
        <v>199150</v>
      </c>
      <c r="AQ60" s="372">
        <v>27.5</v>
      </c>
      <c r="AR60" s="373">
        <v>62.4</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545</v>
      </c>
      <c r="AL61" s="374"/>
      <c r="AM61" s="375">
        <v>1657395</v>
      </c>
      <c r="AN61" s="376">
        <v>342334</v>
      </c>
      <c r="AO61" s="377">
        <v>1.5</v>
      </c>
      <c r="AP61" s="378">
        <v>302950</v>
      </c>
      <c r="AQ61" s="379">
        <v>14.6</v>
      </c>
      <c r="AR61" s="365">
        <v>-13.1</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540</v>
      </c>
      <c r="AM62" s="368">
        <v>266536</v>
      </c>
      <c r="AN62" s="369">
        <v>55976</v>
      </c>
      <c r="AO62" s="370">
        <v>56.2</v>
      </c>
      <c r="AP62" s="371">
        <v>160893</v>
      </c>
      <c r="AQ62" s="372">
        <v>19.100000000000001</v>
      </c>
      <c r="AR62" s="373">
        <v>37.1</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8jWB1/RkZPUxKxJjrh+UUErwn20TjvfgEnJLymMdMHeRfiTzI1HBHjzMZU7vKqxPJ6K4xEXGesGyDqtPywzB/Q==" saltValue="xpFEDROKBdpaKI3IrQCz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547</v>
      </c>
    </row>
    <row r="120" spans="125:125" ht="13.5" hidden="1" customHeight="1" x14ac:dyDescent="0.15"/>
    <row r="121" spans="125:125" ht="13.5" hidden="1" customHeight="1" x14ac:dyDescent="0.15">
      <c r="DU121" s="287"/>
    </row>
  </sheetData>
  <sheetProtection algorithmName="SHA-512" hashValue="HE1MOYfhxzaeA8PeS3zR6NoxUGtF9RHBruKzMXQgrnYd1hmENqLtshlrNHKUcoAyPoJYA+9mOlWrWsVep79amw==" saltValue="1dnUwYn/YPdsPlbIiuLD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C100" zoomScaleNormal="100" zoomScaleSheetLayoutView="55" workbookViewId="0">
      <selection activeCell="C104" sqref="C104"/>
    </sheetView>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548</v>
      </c>
    </row>
  </sheetData>
  <sheetProtection algorithmName="SHA-512" hashValue="UHQNKWDWLlQe47LcO0rSWgRU/f/ZedgxlH7XwZo0t/eVFz0usUT/thD3yIiIK59AKaer09j86bqTR4Q/CXHGqg==" saltValue="fU4DEt8F4YChxNdueF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J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8.92</v>
      </c>
      <c r="G47" s="12">
        <v>9</v>
      </c>
      <c r="H47" s="12">
        <v>8.9700000000000006</v>
      </c>
      <c r="I47" s="12">
        <v>10.85</v>
      </c>
      <c r="J47" s="13">
        <v>13.52</v>
      </c>
    </row>
    <row r="48" spans="2:10" ht="57.75" customHeight="1" x14ac:dyDescent="0.15">
      <c r="B48" s="14"/>
      <c r="C48" s="1196" t="s">
        <v>4</v>
      </c>
      <c r="D48" s="1196"/>
      <c r="E48" s="1197"/>
      <c r="F48" s="15">
        <v>10.18</v>
      </c>
      <c r="G48" s="16">
        <v>10.91</v>
      </c>
      <c r="H48" s="16">
        <v>15.27</v>
      </c>
      <c r="I48" s="16">
        <v>7.77</v>
      </c>
      <c r="J48" s="17">
        <v>15.68</v>
      </c>
    </row>
    <row r="49" spans="2:10" ht="57.75" customHeight="1" thickBot="1" x14ac:dyDescent="0.2">
      <c r="B49" s="18"/>
      <c r="C49" s="1198" t="s">
        <v>5</v>
      </c>
      <c r="D49" s="1198"/>
      <c r="E49" s="1199"/>
      <c r="F49" s="19">
        <v>12.43</v>
      </c>
      <c r="G49" s="20">
        <v>7.63</v>
      </c>
      <c r="H49" s="20">
        <v>4.4000000000000004</v>
      </c>
      <c r="I49" s="20" t="s">
        <v>554</v>
      </c>
      <c r="J49" s="21">
        <v>10.6</v>
      </c>
    </row>
    <row r="50" spans="2:10" ht="13.5" customHeight="1" x14ac:dyDescent="0.15"/>
  </sheetData>
  <sheetProtection algorithmName="SHA-512" hashValue="2hRYchGc8/djF8Ax+xY513d4E0wD4+/4315h9MCVhTkFk8yvATlv7GAAaBQTFuXA7DveUleiVWykc7NcDvLgoQ==" saltValue="i9b+kgKMBIlEk+Zf5TI7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2021-03-08T04:47:20Z</cp:lastPrinted>
  <dcterms:created xsi:type="dcterms:W3CDTF">2021-02-05T05:13:57Z</dcterms:created>
  <dcterms:modified xsi:type="dcterms:W3CDTF">2021-03-08T04:47:25Z</dcterms:modified>
  <cp:category/>
</cp:coreProperties>
</file>